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2" windowHeight="8520" activeTab="6"/>
  </bookViews>
  <sheets>
    <sheet name="пр 6" sheetId="1" r:id="rId1"/>
    <sheet name="пр 7" sheetId="2" r:id="rId2"/>
    <sheet name="пр 2" sheetId="3" r:id="rId3"/>
    <sheet name="пр 1" sheetId="4" r:id="rId4"/>
    <sheet name="пр 3" sheetId="5" r:id="rId5"/>
    <sheet name="пр 4" sheetId="6" r:id="rId6"/>
    <sheet name="пр 5" sheetId="7" r:id="rId7"/>
  </sheets>
  <definedNames/>
  <calcPr fullCalcOnLoad="1"/>
</workbook>
</file>

<file path=xl/sharedStrings.xml><?xml version="1.0" encoding="utf-8"?>
<sst xmlns="http://schemas.openxmlformats.org/spreadsheetml/2006/main" count="3138" uniqueCount="893">
  <si>
    <t>Код</t>
  </si>
  <si>
    <t>Наименование доходов</t>
  </si>
  <si>
    <t>бюджетной классификации</t>
  </si>
  <si>
    <t>Российской Федерации</t>
  </si>
  <si>
    <t>000 1 00 00000 00 0000 000</t>
  </si>
  <si>
    <t>ДОХОДЫ</t>
  </si>
  <si>
    <t>НАЛОГИ НА ПРИБЫЛЬ, ДОХОДЫ</t>
  </si>
  <si>
    <t xml:space="preserve">Налог на доходы физических лиц 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</si>
  <si>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</si>
  <si>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</si>
  <si>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</si>
  <si>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</si>
  <si>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</si>
  <si>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</si>
  <si>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Дотации от других бюджетов бюджетной системы Российский Федерации</t>
  </si>
  <si>
    <t>000 2 02 02000 00 0000 000</t>
  </si>
  <si>
    <t>Субвенции от других бюджетов бюджетной системы Российской Федерации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</si>
  <si>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</si>
  <si>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000 8 50 00000 00 0000 000</t>
  </si>
  <si>
    <t>ИТОГО ДОХОДОВ</t>
  </si>
  <si>
    <t>Жилищно-коммунальное хозяйство</t>
  </si>
  <si>
    <t>тыс.руб.</t>
  </si>
  <si>
    <t>Культура</t>
  </si>
  <si>
    <t>Национальная оборона</t>
  </si>
  <si>
    <t>10</t>
  </si>
  <si>
    <t>11</t>
  </si>
  <si>
    <t>12</t>
  </si>
  <si>
    <t>13</t>
  </si>
  <si>
    <t>ЮРЮЗАНСКОГО ГОРОДСКОГО ПОСЕЛЕНИЯ</t>
  </si>
  <si>
    <t xml:space="preserve">                 код классификации</t>
  </si>
  <si>
    <t>Раздел</t>
  </si>
  <si>
    <t>Благоустройство</t>
  </si>
  <si>
    <t>Ведом-</t>
  </si>
  <si>
    <t>Всего</t>
  </si>
  <si>
    <t xml:space="preserve"> ИСТОЧНИКИ ФИНАНСИРОВАНИЯ ДЕФИЦИТА    БЮДЖЕТА </t>
  </si>
  <si>
    <t>01</t>
  </si>
  <si>
    <t>02</t>
  </si>
  <si>
    <t>Руководство и управление в сфере установленных функций органов</t>
  </si>
  <si>
    <t>Глава муниципального образования</t>
  </si>
  <si>
    <t>04</t>
  </si>
  <si>
    <t xml:space="preserve">Руководство и управление в сфере установленных функций </t>
  </si>
  <si>
    <t>03</t>
  </si>
  <si>
    <t>Национальная безопасность и правоохранительная деятельность</t>
  </si>
  <si>
    <t>09</t>
  </si>
  <si>
    <t>Обеспечение деятельности подведомственных учреждений</t>
  </si>
  <si>
    <t>05</t>
  </si>
  <si>
    <t>Функционирование законодательных ( представительных) органов</t>
  </si>
  <si>
    <t>образований</t>
  </si>
  <si>
    <t>Председатель представительного органа муниципального образования</t>
  </si>
  <si>
    <t>Выполнение других обязательств государства</t>
  </si>
  <si>
    <t>08</t>
  </si>
  <si>
    <t>Физическая культура и спорт</t>
  </si>
  <si>
    <t>Субсидии бюджетам субъектов Российской Федерации и муниципальных образований (межбюджетные субсидии)</t>
  </si>
  <si>
    <t>000 1 17 00000 10 0000 000</t>
  </si>
  <si>
    <t>Прочие неналоговые доходы</t>
  </si>
  <si>
    <t>тыс.рублей</t>
  </si>
  <si>
    <t>Общегосударственные вопросы</t>
  </si>
  <si>
    <t>Социальная политика</t>
  </si>
  <si>
    <t>Премии и иные поощрения</t>
  </si>
  <si>
    <t>Прочие поступления от использования имущества, находящегося в собственности поселений</t>
  </si>
  <si>
    <t>Доходы от продажи  материальных и  нематериальных активов</t>
  </si>
  <si>
    <t>Доходы от реализации  иного имущества, находящегося в собственности  поселений ( за исключением имущества муниципальных автономных учреждений, а также имущества муниципальных унитарных предприятий,в том числе казенных) , в части реализации основных средств по указанному имуществу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</si>
  <si>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</t>
  </si>
  <si>
    <t>Доходы, 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 а также средства от  продажи права на заключение договоров аренды указанных земельных участков</t>
  </si>
  <si>
    <t xml:space="preserve">тыс.рублей </t>
  </si>
  <si>
    <t>Доходы от реализации  иного имущества, находящегося в собственности  поселений ( за исключением имущества муниципальных автономных учреждений, а также имущества муниципальных унитарных предприятий,в том числе казенных) , в части реализации материальных запасов по указанному имуществу</t>
  </si>
  <si>
    <t xml:space="preserve">Оценка недвижимости, признание прав и регулирование отношений по </t>
  </si>
  <si>
    <t>Подраз-</t>
  </si>
  <si>
    <t xml:space="preserve">Целевая </t>
  </si>
  <si>
    <t>Сумма</t>
  </si>
  <si>
    <t>дел</t>
  </si>
  <si>
    <t>статья</t>
  </si>
  <si>
    <t>расходов</t>
  </si>
  <si>
    <t>Другие общегосударственные вопросы</t>
  </si>
  <si>
    <t>Культура, кинематография, средства массовой информации</t>
  </si>
  <si>
    <t>ство</t>
  </si>
  <si>
    <t>вид</t>
  </si>
  <si>
    <t>Центральный аппарат за счет средств местного бюджета</t>
  </si>
  <si>
    <t xml:space="preserve">Доходы от продажи земельных участков, государственная собственность  на которые не разграничена и которые расположены в границах поселений </t>
  </si>
  <si>
    <t>00</t>
  </si>
  <si>
    <t>Реализация государственных функций в области социальной политики</t>
  </si>
  <si>
    <t>Социальное обеспечение населения</t>
  </si>
  <si>
    <t>Юрюзанского городского поселения</t>
  </si>
  <si>
    <t>Код бюджетной</t>
  </si>
  <si>
    <t>классификации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</si>
  <si>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</si>
  <si>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</si>
  <si>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</si>
  <si>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</si>
  <si>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</si>
  <si>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</si>
  <si>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</si>
  <si>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</si>
  <si>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01 05 02 01 10 0000 610</t>
  </si>
  <si>
    <t>Уменьшение прочих остатков  денежных средств бюджета городского поселения</t>
  </si>
  <si>
    <t>Мобилизация и вневойсковая подготовка</t>
  </si>
  <si>
    <t xml:space="preserve">Защита населения и территории от последствий  чрезвычайных </t>
  </si>
  <si>
    <t xml:space="preserve">ситуаций природного и техногенного характера, гражданская </t>
  </si>
  <si>
    <t>оборона</t>
  </si>
  <si>
    <t>Массовый спорт</t>
  </si>
  <si>
    <t xml:space="preserve">Культура и кинематография </t>
  </si>
  <si>
    <t>Увеличение остатков средств бюджетов</t>
  </si>
  <si>
    <t xml:space="preserve"> 01 05 00 00 00 0000 500</t>
  </si>
  <si>
    <t>Увеличение прочих остатков средств бюджетов</t>
  </si>
  <si>
    <t xml:space="preserve"> 01 05 02 00 00 0000 500</t>
  </si>
  <si>
    <t xml:space="preserve"> 01 05 02 01 00 0000 510</t>
  </si>
  <si>
    <t>Увеличение прочих остатков  денежных средств бюджета городского поселения</t>
  </si>
  <si>
    <t xml:space="preserve"> 01 05 02 01 10 0000 510</t>
  </si>
  <si>
    <t xml:space="preserve">СТАТЕЙ, ВИДОВ ИСТОЧНИКОВ ФИНАНСИРОВАНИЯ ДЕФИЦИТОВ БЮДЖЕТОВ </t>
  </si>
  <si>
    <t>КЛАССИФИКАЦИИ ОПЕРАЦИЙ СЕКТОРА ГОСУДАРСТВЕННОГО УПРАВЛЕНЕИЯ,</t>
  </si>
  <si>
    <t>ЮРЮЗАНСКОГО ГОРОДСКОГО ПОСЕЛЕНИЯ ПО КОДАМ ГРУПП, ПОДГРУПП,</t>
  </si>
  <si>
    <t>ОТНОСЯЩИХСЯ К ИСТОЧНИКАМ ФИНАНСИРОВАНИЯ ДЕФИЦИТОВ БЮДЖЕТОВ</t>
  </si>
  <si>
    <t>Наименование показателя</t>
  </si>
  <si>
    <t>ЮРЮЗАНСКОГО ГОРОДСКОГО ПОСЕЛЕНИЯ ПО КОДАМ КЛАССИФИКАЦИИ</t>
  </si>
  <si>
    <t xml:space="preserve"> ИСТОЧНИКОВ ФИНАНСИРОВАНИЯ ДЕФИЦИТОВ БЮДЖЕТОВ</t>
  </si>
  <si>
    <t xml:space="preserve"> 90 00 00 00 00 0000 000</t>
  </si>
  <si>
    <t>000 90 00 00 00 00 0000 000</t>
  </si>
  <si>
    <t xml:space="preserve"> 601 01 05 00 00 00 0000 500</t>
  </si>
  <si>
    <t>601 01 05 02 00 00 0000 500</t>
  </si>
  <si>
    <t>601 01 05 00 00 00 0000 000</t>
  </si>
  <si>
    <t>601 01 05 02 01 00 0000 510</t>
  </si>
  <si>
    <t xml:space="preserve"> 601 01 05 02 01 10 0000 510</t>
  </si>
  <si>
    <t xml:space="preserve"> 601 01 05 00 00 00 0000 600</t>
  </si>
  <si>
    <t xml:space="preserve"> 601 01 05 02 00 00 0000 600</t>
  </si>
  <si>
    <t xml:space="preserve"> 601 01 05 02 01 00 0000 610</t>
  </si>
  <si>
    <t xml:space="preserve"> 601 01 05 02 01 10 0000 610</t>
  </si>
  <si>
    <t>Источники внутреннего финансирования дефицитов бюджетов -всего</t>
  </si>
  <si>
    <t>Источники внутреннего финансирования дефицитов бюджетов - всего</t>
  </si>
  <si>
    <t xml:space="preserve">  ДОХОДЫ БЮДЖЕТА </t>
  </si>
  <si>
    <t xml:space="preserve">ПО КОДАМ КЛАССИФИКАЦИИ ДОХОДОВ БЮДЖЕТА </t>
  </si>
  <si>
    <t>182 1 01 00000 00 0000 000</t>
  </si>
  <si>
    <t>182 1 06 00000 00 0000 000</t>
  </si>
  <si>
    <t>Прочие субсидии бюджетам поселений</t>
  </si>
  <si>
    <t>ЮРЮЗАНСКОГО ГОРОДСКОГО ПОСЕЛЕНИЯ ПО КОДАМ ВИДОВ ДОХОДОВ,</t>
  </si>
  <si>
    <t xml:space="preserve">ПОДВИДОВ ДОХОДОВ,  КЛАССИФИКАЦИИ ОПЕРАЦИЙ СЕКТОРА </t>
  </si>
  <si>
    <t>ГОСУДАРСТВЕННОГО УПРАВЛЕНИЯ, ОТНОСЯЩИХСЯ К ДОХОДАМ БЮДЖЕТА,</t>
  </si>
  <si>
    <t>БЕЗВОЗМЕЗДНЫЕ ПОСТУПЛЕНИЯ ОТ ДРУГИХ БЮДЖЕТОВ БЮДЖЕТНОЙ СИСТЕМЫ РОССИЙСКОЙ ФЕДЕРАЦИИ</t>
  </si>
  <si>
    <t xml:space="preserve">                Приложение № 4</t>
  </si>
  <si>
    <t>Доходы, получаемые в виде арендной платы, а также  средства от продажи права на заключение договоров аренды земли, находящиеся в собственности поселений</t>
  </si>
  <si>
    <t xml:space="preserve">                                                                                                                           Юрюзанского городского поселения</t>
  </si>
  <si>
    <t xml:space="preserve">                                                                                       Приложение 1</t>
  </si>
  <si>
    <t xml:space="preserve">                Приложение  4</t>
  </si>
  <si>
    <t xml:space="preserve">                                            Приложение 2</t>
  </si>
  <si>
    <t>Прочие доходы от оказания платных услуг (работ)</t>
  </si>
  <si>
    <t>182 1 01 02000 01 0000 110</t>
  </si>
  <si>
    <t>182 1 06 01000 10 0000 110</t>
  </si>
  <si>
    <t>182 1 06 06000 10 0000 110</t>
  </si>
  <si>
    <t xml:space="preserve">Уплата налога на имущество организаций, земельного,   транспортного </t>
  </si>
  <si>
    <t>и иных налогов</t>
  </si>
  <si>
    <t>Национальная экономика</t>
  </si>
  <si>
    <t>Дорожное хозяйство ( дорожные фонды)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</si>
  <si>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</si>
  <si>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</si>
  <si>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Коммунальное хозяйство</t>
  </si>
  <si>
    <t xml:space="preserve">ВСЕГО </t>
  </si>
  <si>
    <t>МКУ "Комитет городского хозяйства"</t>
  </si>
  <si>
    <t>НАЛОГИ НА  ТОВАРЫ (РАБОТЫ,УСЛУГИ), РЕАЛИЗУЕМЫЕ НА ТЕРРИТОРИИ РОССИЙСКОЙ ФЕДЕРАЦИИ</t>
  </si>
  <si>
    <t>000 2 02 03000 00 0000 000</t>
  </si>
  <si>
    <t>Доходы от сдачи в аренду имущества, составляющего казну поселений (за исключением земельных участков)</t>
  </si>
  <si>
    <t>Акцизы по подакцизным товарам (продукции), производимым на территории Российской 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</si>
  <si>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</si>
  <si>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Функционирование высшего должностного лица субъекта Российской</t>
  </si>
  <si>
    <t>Федерации и муниципального образования</t>
  </si>
  <si>
    <t>местного самоуправления</t>
  </si>
  <si>
    <t>Расходы на выплаты персоналу в целях обеспечения выполнения</t>
  </si>
  <si>
    <t xml:space="preserve">функций государственными (муниципальными) органами, казенными </t>
  </si>
  <si>
    <t>учреждениями, органами управления государственными внебюджетными</t>
  </si>
  <si>
    <t>фондами</t>
  </si>
  <si>
    <t>100</t>
  </si>
  <si>
    <t>Функционирование правительства Российской Федерации, высших</t>
  </si>
  <si>
    <t>исполнительных органов государственной власти субъктов Российской</t>
  </si>
  <si>
    <t>Федерации, местных администраций</t>
  </si>
  <si>
    <t>Закупка товаров, работ и услуг для государственных (муниципальных)</t>
  </si>
  <si>
    <t>нужд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</si>
  <si>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</si>
  <si>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</si>
  <si>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</si>
  <si>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</si>
  <si>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</si>
  <si>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 xml:space="preserve">Осуществление полномочий по первичному воинскому учету на </t>
  </si>
  <si>
    <t xml:space="preserve">территориях,  где отсутствуют военные комиссариаты </t>
  </si>
  <si>
    <t xml:space="preserve">государственной власти и представительных органов муниципальных </t>
  </si>
  <si>
    <t xml:space="preserve">государственной власти субъктов Российской Федерации и органов </t>
  </si>
  <si>
    <t xml:space="preserve">государственной власти субъктов Российской Федерации  и органов </t>
  </si>
  <si>
    <t>государственной собственности</t>
  </si>
  <si>
    <t>100 1 03 00000 00 0000 000</t>
  </si>
  <si>
    <t>100 1 03 02000 10 0000 110</t>
  </si>
  <si>
    <t>Периодическая печать и издательства</t>
  </si>
  <si>
    <t>НАЛОГОВЫЕ И НЕНАЛОГОВЫЕ ДОХОДЫ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</si>
  <si>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</si>
  <si>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</si>
  <si>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</si>
  <si>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</si>
  <si>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</si>
  <si>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</si>
  <si>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</si>
  <si>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 с организаций</t>
  </si>
  <si>
    <t>Земельный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</si>
  <si>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</si>
  <si>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</si>
  <si>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</si>
  <si>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</si>
  <si>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</si>
  <si>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</si>
  <si>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</si>
  <si>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</si>
  <si>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Исполнено </t>
  </si>
  <si>
    <t>000 1 11 00000 13 0000 000</t>
  </si>
  <si>
    <t>606 1 11 05075 13 0000 120</t>
  </si>
  <si>
    <t>606 1 11 09045 13 0000 120</t>
  </si>
  <si>
    <t>000 1 13 00000 13 0000 000</t>
  </si>
  <si>
    <t>605 1 13 01995 13 0000 130</t>
  </si>
  <si>
    <t>603 1 13 01995 13 0000 130</t>
  </si>
  <si>
    <t>608 1 13 01995 13 0000 130</t>
  </si>
  <si>
    <t>606 1 14 02053 13 0000 410</t>
  </si>
  <si>
    <t>000 1 14 00000 13 0000 000</t>
  </si>
  <si>
    <t>606 1 14 02053 13 0000 440</t>
  </si>
  <si>
    <t>600</t>
  </si>
  <si>
    <t>Средства массовой информации</t>
  </si>
  <si>
    <t>Субсидии редакциям печатных средств массовой информации в целях</t>
  </si>
  <si>
    <t>возмещения части затрат в связи с производством и распространением</t>
  </si>
  <si>
    <t>печатных СМИ в Катав-Ивановском районе Челябинской области</t>
  </si>
  <si>
    <t>Прочие субсидии бюджетам городских поселений</t>
  </si>
  <si>
    <t>Невыясненные поступления, зачисляемые в бюджеты городских поселений</t>
  </si>
  <si>
    <t>000 2 07 00000 00 0000 000</t>
  </si>
  <si>
    <t>Прочие безвозмездные поступления</t>
  </si>
  <si>
    <t>Прочие безвозмездные поступления в бюджеты городских поселений</t>
  </si>
  <si>
    <t>000 2 02 00000 00 0000 000</t>
  </si>
  <si>
    <t>Безвозмездные поступления от других бюджетов бюджетной системы Российской Федерации</t>
  </si>
  <si>
    <t>606 1 11 05013 13 0000 120</t>
  </si>
  <si>
    <t>559 1 11 05013 13 0000 120</t>
  </si>
  <si>
    <t>606 1 11 05025 13 0000 120</t>
  </si>
  <si>
    <t>601 2 07 050301 13 0000 180</t>
  </si>
  <si>
    <t>601 2 02 01000 00 0000 000</t>
  </si>
  <si>
    <t>000 1 16 00000 00 0000 000</t>
  </si>
  <si>
    <t>Штрафы, санкции, возмещение ущерба</t>
  </si>
  <si>
    <t>1.00.00.00.0.00.0.000.000</t>
  </si>
  <si>
    <t>1.01.00.00.0.00.0.000.000</t>
  </si>
  <si>
    <t>1.01.02.00.0.01.0.000.110</t>
  </si>
  <si>
    <t>1.01.02.01.0.01.0.000.110</t>
  </si>
  <si>
    <t>1.01.02.01.0.01.1.000.110</t>
  </si>
  <si>
    <t>1.01.02.01.0.01.2.100.110</t>
  </si>
  <si>
    <t>1.01.02.01.0.01.3.000.110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</si>
  <si>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</si>
  <si>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</si>
  <si>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1.01.02.02.0.01.1.000.110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</si>
  <si>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</si>
  <si>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</si>
  <si>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</si>
  <si>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1.01.02.03.0.01.1.000.110</t>
  </si>
  <si>
    <t>1.01.02.03.0.01.2.100.110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</si>
  <si>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</si>
  <si>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</si>
  <si>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1.03.00.00.0.00.0.000.000</t>
  </si>
  <si>
    <t>1.03.02.00.0.01.0.000.110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</si>
  <si>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</si>
  <si>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</si>
  <si>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</si>
  <si>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</si>
  <si>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</si>
  <si>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</si>
  <si>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</si>
  <si>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</si>
  <si>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1.06.00.00.0.00.0.000.000</t>
  </si>
  <si>
    <t>1.06.01.00.0.00.0.000.110</t>
  </si>
  <si>
    <t>1.06.01.03.0.13.0.000.110</t>
  </si>
  <si>
    <t>1.06.01.03.0.13.1.000.110</t>
  </si>
  <si>
    <t>1.06.01.03.0.13.2.100.110</t>
  </si>
  <si>
    <t>1.06.06.00.0.00.0.000.110</t>
  </si>
  <si>
    <t>1.06.06.03.0.00.0.000.110</t>
  </si>
  <si>
    <t>1.06.06.03.3.13.0.000.110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</si>
  <si>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</si>
  <si>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1.06.06.03.3.13.1.000.110</t>
  </si>
  <si>
    <t>1.06.06.03.3.13.2.100.110</t>
  </si>
  <si>
    <t>1.06.06.04.0.00.0.000.110</t>
  </si>
  <si>
    <t>1.06.06.04.3.13.0.000.110</t>
  </si>
  <si>
    <t>1.06.06.04.3.13.1.000.110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</si>
  <si>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</si>
  <si>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1.06.06.04.3.13.2.100.110</t>
  </si>
  <si>
    <t>1.11.00.00.0.00.0.000.000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</si>
  <si>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</si>
  <si>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1.11.05.00.0.00.0.000.120</t>
  </si>
  <si>
    <t>1.11.05.01.0.00.0.000.120</t>
  </si>
  <si>
    <t>1.11.05.01.3.13.0.000.120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</si>
  <si>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</si>
  <si>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1.11.05.02.0.00.0.000.120</t>
  </si>
  <si>
    <t>1.11.05.02.5.13.0.000.120</t>
  </si>
  <si>
    <t>1.11.05.07.0.00.0.000.120</t>
  </si>
  <si>
    <t>1.11.05.07.5.13.0.000.120</t>
  </si>
  <si>
    <t>1.13.00.00.0.00.0.000.000</t>
  </si>
  <si>
    <t>Доходы от оказания платных услуг (работ)</t>
  </si>
  <si>
    <t>1.13.01.00.0.00.0.000.130</t>
  </si>
  <si>
    <t>1.13.01.99.0.00.0.000.130</t>
  </si>
  <si>
    <t>1.13.01.99.5.13.0.000.130</t>
  </si>
  <si>
    <t>1.14.00.00.0.00.0.000.000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</si>
  <si>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</si>
  <si>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1.14.02.00.0.00.0.000.000</t>
  </si>
  <si>
    <t>Доходы от продажи земельных участков, находящихся в государственной и муниципальной собственности</t>
  </si>
  <si>
    <t>1.14.06.00.0.00.0.000.430</t>
  </si>
  <si>
    <t>1.14.06.01.0.00.0.000.430</t>
  </si>
  <si>
    <t>1.14.06.01.3.13.0.000.430</t>
  </si>
  <si>
    <t>2.00.00.00.0.00.0.000.000</t>
  </si>
  <si>
    <t>2.02.00.00.0.00.0.000.000</t>
  </si>
  <si>
    <t>Субсидии бюджетам бюджетной системы Российской Федерации (межбюджетные субсидии)</t>
  </si>
  <si>
    <t>ПРОЧИЕ БЕЗВОЗМЕЗДНЫЕ ПОСТУПЛЕНИЯ</t>
  </si>
  <si>
    <t>2.07.00.00.0.00.0.000.000</t>
  </si>
  <si>
    <t>(тыс.руб)</t>
  </si>
  <si>
    <t>Наименование</t>
  </si>
  <si>
    <t>ЦСР</t>
  </si>
  <si>
    <t>ВР</t>
  </si>
  <si>
    <t>РЗ</t>
  </si>
  <si>
    <t>ПР</t>
  </si>
  <si>
    <t>Муниципальная программа "Совершенствование механизма муниципального управления на 2016 год".</t>
  </si>
  <si>
    <t>60</t>
  </si>
  <si>
    <t>0</t>
  </si>
  <si>
    <t>00000</t>
  </si>
  <si>
    <t/>
  </si>
  <si>
    <t>подпрограмма "Обеспечение функционирования администрации Юрюзанского городского поселения на 2016 год".</t>
  </si>
  <si>
    <t>1</t>
  </si>
  <si>
    <t>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</si>
  <si>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</si>
  <si>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 из областного бюджета</t>
  </si>
  <si>
    <t>Осуществление первичного воинского учета на территориях,где отсутствуют военные комиссариаты</t>
  </si>
  <si>
    <t>51180</t>
  </si>
  <si>
    <t>Осуществление первичного воинского учета на территориях,где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</si>
  <si>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территориях,где отсутствуют военные комиссариаты (Закупка товаров, работ и услуг для государственных (муниципальных) нужд)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</si>
  <si>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</si>
  <si>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</si>
  <si>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 (Закупка товаров, работ и услуг для государственных (муниципальных) нужд)</t>
  </si>
  <si>
    <t>Расходы на обеспечение функций органов государственной власти</t>
  </si>
  <si>
    <t>Резервные фонды местных организаций</t>
  </si>
  <si>
    <t>00500</t>
  </si>
  <si>
    <t>Резервные фонды местных организаций (Иные бюджетные ассигнования)</t>
  </si>
  <si>
    <t>20401</t>
  </si>
  <si>
    <t>Центральный аппарат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</si>
  <si>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за счет средств местного бюджета (Закупка товаров, работ и услуг для государственных (муниципальных) нужд)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</si>
  <si>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</si>
  <si>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55</t>
  </si>
  <si>
    <t>Субсидии редакциям печатных средств массовой информации в целях возмещения части затрат в связи с производством и распространением печатных средств массовой информации в Челябинской области</t>
  </si>
  <si>
    <t>44460</t>
  </si>
  <si>
    <t>Субсидии редакциям печатных средств массовой информации в целях возмещения части затрат в связи с производством и распространением печатных средств массовой информации в Челябинской области (Предоставление субсидий бюджетным, автономным учреждениям и иным некоммерческим организациям)</t>
  </si>
  <si>
    <t>Уплата налога на имущество организаций,земельного и транспортного налогов</t>
  </si>
  <si>
    <t>89</t>
  </si>
  <si>
    <t>Центральный аппарат за счет средств местного бюджета (Иные бюджетные ассигнования)</t>
  </si>
  <si>
    <t>95</t>
  </si>
  <si>
    <t>09200</t>
  </si>
  <si>
    <t>Премии и иные поощрения (Социальное обеспечение и иные выплаты населению)</t>
  </si>
  <si>
    <t>Другие мероприятия в области социальной политики</t>
  </si>
  <si>
    <t>51400</t>
  </si>
  <si>
    <t>Другие мероприятия в области социальной политики (Предоставление субсидий бюджетным, автономным учреждениям и иным некоммерческим организациям)</t>
  </si>
  <si>
    <t>2</t>
  </si>
  <si>
    <t>20104</t>
  </si>
  <si>
    <t>Расходы на обеспечение функций органов государственной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</si>
  <si>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государственной власти (Закупка товаров, работ и услуг для государственных (муниципальных) нужд)</t>
  </si>
  <si>
    <t>Расходы на обеспечение функций органов государственной власти (Иные бюджетные ассигнования)</t>
  </si>
  <si>
    <t>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</si>
  <si>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</si>
  <si>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"Обеспечение функционирования Отдела  по управлению имуществом и земельными отношениями Администрации Юрюзанского городского поселения на 2016 год."</t>
  </si>
  <si>
    <t>3</t>
  </si>
  <si>
    <t>Расходы общегосударственного характера</t>
  </si>
  <si>
    <t>Оценка недвижимости, признание прав и регулирование отношений по государственной и муниципальной  собственности</t>
  </si>
  <si>
    <t>09002</t>
  </si>
  <si>
    <t>Оценка недвижимости, признание прав и регулирование отношений по государственной и муниципальной  собственности (Закупка товаров, работ и услуг для государственных (муниципальных) нужд)</t>
  </si>
  <si>
    <t>09203</t>
  </si>
  <si>
    <t>Выполнение других обязательств государства (Закупка товаров, работ и услуг для государственных (муниципальных) нужд)</t>
  </si>
  <si>
    <t>34003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</si>
  <si>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</si>
  <si>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подпрограмма "Обеспечение функционирования МКУ "Комитет городского хозяйства" Юрюзансого городского поселения на 2016 год"</t>
  </si>
  <si>
    <t>4</t>
  </si>
  <si>
    <t>29900</t>
  </si>
  <si>
    <t>Обеспечение деятельности подведомственных учреждений (Иные бюджетные ассигнования)</t>
  </si>
  <si>
    <t>Обеспечение деятельности (оказание услуг) подведомственных казенных учреждений</t>
  </si>
  <si>
    <t>99</t>
  </si>
  <si>
    <t>МКУ "Комитет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</si>
  <si>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МКУ "Комитет городского хозяйства" (Закупка товаров, работ и услуг для государственных (муниципальных) нужд)</t>
  </si>
  <si>
    <t>Муниципальная программа "Развитие современной и эффективной автомобильно-дорожной инфраструктуры Юрюзанского городского поселения 2016 год"</t>
  </si>
  <si>
    <t>61</t>
  </si>
  <si>
    <t>Подпрограмма "Развитие автомобильно-дорожной инфраструктуры Юрюзанского поселения на 2016 год"</t>
  </si>
  <si>
    <t>Содержание автомобильных дорог общего пользования.</t>
  </si>
  <si>
    <t>30</t>
  </si>
  <si>
    <t>Содержание автомобильных дорог общего пользования. (Закупка товаров, работ и услуг для государственных (муниципальных) нужд)</t>
  </si>
  <si>
    <t>Подпрограмма "Обеспечение безопасности дорожного движения в Юрюзанском городском поселении на 2016 год"</t>
  </si>
  <si>
    <t>Средства дорожного регулирования</t>
  </si>
  <si>
    <t>43</t>
  </si>
  <si>
    <t>Средства дорожного регулирования (Закупка товаров, работ и услуг для государственных (муниципальных) нужд)</t>
  </si>
  <si>
    <t>Муниципальная программа "Обеспечение комфортных условий проживания граждан Юрюзанского городского поселения"</t>
  </si>
  <si>
    <t>62</t>
  </si>
  <si>
    <t>22000</t>
  </si>
  <si>
    <t>подпрограмма "Модернизация систем коммунальной инфраструктуры Юрюзанского городского поселения на 2016 год" (Закупка товаров, работ и услуг для государственных (муниципальных) нужд)</t>
  </si>
  <si>
    <t>подпрограмма "Пожарная безопасность в Юрюзанском городском поселении на 2016 год.</t>
  </si>
  <si>
    <t>24000</t>
  </si>
  <si>
    <t>подпрограмма "Пожарная безопасность в Юрюзанском городском поселении на 2016 год. (Закупка товаров, работ и услуг для государственных (муниципальных) нужд)</t>
  </si>
  <si>
    <t>26000</t>
  </si>
  <si>
    <t>подпрограмма "Благоустройство Юрюзанского городского поселения на 2016 год"</t>
  </si>
  <si>
    <t>5</t>
  </si>
  <si>
    <t>Содержание и обслуживание уличного освещения</t>
  </si>
  <si>
    <t>44</t>
  </si>
  <si>
    <t>Содержание и обслуживание уличного освещения (Закупка товаров, работ и услуг для государственных (муниципальных) нужд)</t>
  </si>
  <si>
    <t>Содержание и обслуживание гидротехнического сооружения (ГТС)</t>
  </si>
  <si>
    <t>45</t>
  </si>
  <si>
    <t>Содержание и обслуживание гидротехнического сооружения (ГТС) (Закупка товаров, работ и услуг для государственных (муниципальных) нужд)</t>
  </si>
  <si>
    <t>Прочие мероприятия по благоустройству</t>
  </si>
  <si>
    <t>46</t>
  </si>
  <si>
    <t>Прочие мероприятия по благоустройству (Закупка товаров, работ и услуг для государственных (муниципальных) нужд)</t>
  </si>
  <si>
    <t>Муниципальная программа "Развитие  культуры в Юрюзанском городском поселении на 2016 год."</t>
  </si>
  <si>
    <t>63</t>
  </si>
  <si>
    <t>подпрограмма "Обеспечение функционирования МКУ "Культура" на 2016 год."</t>
  </si>
  <si>
    <t>Реализация отраслевых мероприятий</t>
  </si>
  <si>
    <t>07</t>
  </si>
  <si>
    <t>Учреждения культуры и мероприятия в сфере культуры</t>
  </si>
  <si>
    <t>44000</t>
  </si>
  <si>
    <t>Учреждения культуры и мероприятия в сфере культуры (Закупка товаров, работ и услуг для государственных (муниципальных) нужд)</t>
  </si>
  <si>
    <t>Учреждения культуры и мероприятия в сфере культуры (Иные бюджетные ассигнования)</t>
  </si>
  <si>
    <t>Учреждения культуры и мероприятия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</si>
  <si>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 Повышение доступности и качества библиотечного обслуживания в Юрюзанском городском поселении на 2016 год."</t>
  </si>
  <si>
    <t>МКУК "Централизованная библиотечная система""</t>
  </si>
  <si>
    <t>44200</t>
  </si>
  <si>
    <t>МКУК "Централизованная библиотечная система"" (Закупка товаров, работ и услуг для государственных (муниципальных) нужд)</t>
  </si>
  <si>
    <t>МКУК "Централизованная библиотечная система""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</si>
  <si>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МКУК "Централизованная библиотечная система"" (Иные бюджетные ассигнования)</t>
  </si>
  <si>
    <t>Муниципальная программа "Развитие физической культуры и массового спорта в Юрюзанском городском поселении на 2016 год"</t>
  </si>
  <si>
    <t>64</t>
  </si>
  <si>
    <t>подпрограмма "Обеспечение функционирования МКУ  "Спортивно-культурные сооружения" на 2016 год"</t>
  </si>
  <si>
    <t>Организация и проведение мероприятий в сфере физической культуры и спорта</t>
  </si>
  <si>
    <t>48200</t>
  </si>
  <si>
    <t>Организация и проведение мероприятий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</si>
  <si>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Уплата налога на имущество организаций,земельного и транспортного налогов (Иные бюджетные ассигнования)</t>
  </si>
  <si>
    <t>Обеспечение деятельности (оказание услуг) подведомственных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</si>
  <si>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подведомственных казенных учреждений (Закупка товаров, работ и услуг для государственных (муниципальных) нужд)</t>
  </si>
  <si>
    <t xml:space="preserve">Администрация Юрюзанского городского поселения </t>
  </si>
  <si>
    <t>00 0 00 00000</t>
  </si>
  <si>
    <t xml:space="preserve">Муниципальная программа "Совершенствование механизма </t>
  </si>
  <si>
    <t>60 0 00 00000</t>
  </si>
  <si>
    <t xml:space="preserve">Подпрограмма "Обеспечение функционирования администрации </t>
  </si>
  <si>
    <t>60 1 00 00000</t>
  </si>
  <si>
    <t>60 1 00 20300</t>
  </si>
  <si>
    <t>60 0 00 0000</t>
  </si>
  <si>
    <t>60 1 04 00000</t>
  </si>
  <si>
    <t>60 1 04 20401</t>
  </si>
  <si>
    <t xml:space="preserve">60 1 04 20401 </t>
  </si>
  <si>
    <t>60 1 89 00000</t>
  </si>
  <si>
    <t>60 1 89 20401</t>
  </si>
  <si>
    <t>Резервные фонды</t>
  </si>
  <si>
    <t>Резервные фонды местных администраций</t>
  </si>
  <si>
    <t>60 1 04 00500</t>
  </si>
  <si>
    <t xml:space="preserve">60 1 95 00000 </t>
  </si>
  <si>
    <t>60 1 95 09200</t>
  </si>
  <si>
    <t xml:space="preserve">02 </t>
  </si>
  <si>
    <t xml:space="preserve">03 </t>
  </si>
  <si>
    <t>60  1 02 00000</t>
  </si>
  <si>
    <t>60 1 02 51180</t>
  </si>
  <si>
    <t xml:space="preserve">Муниципальная программа "Обеспечение  комфортных условий проживания граждан ЮГП на 2016 год" </t>
  </si>
  <si>
    <t>62 0 00 00000</t>
  </si>
  <si>
    <t>62 2 00 00000</t>
  </si>
  <si>
    <t>62 2 00 24000</t>
  </si>
  <si>
    <t>62 5 00 00000</t>
  </si>
  <si>
    <t>62 5 44 00000</t>
  </si>
  <si>
    <t>62 1 00 22000</t>
  </si>
  <si>
    <t xml:space="preserve">Закупка товаров, работ и услуг для государственных (муниципальных)нужд </t>
  </si>
  <si>
    <t xml:space="preserve">60 1 00 00000 </t>
  </si>
  <si>
    <t>60 1 55 44460</t>
  </si>
  <si>
    <t>Совет депутатов Юрюзанского городского поселения</t>
  </si>
  <si>
    <t>Подпрограмма "Обеспечение функционирования Совета депутатов</t>
  </si>
  <si>
    <t>60 2 00 00000</t>
  </si>
  <si>
    <t>60 2 04 00000</t>
  </si>
  <si>
    <t>60 2 04 20104</t>
  </si>
  <si>
    <t>60 2 04 21100</t>
  </si>
  <si>
    <t>Выполнение публичных нормативных обязательств</t>
  </si>
  <si>
    <t xml:space="preserve">01 </t>
  </si>
  <si>
    <t>60 2 95 00000</t>
  </si>
  <si>
    <t>Премии и иные поощрения в районе</t>
  </si>
  <si>
    <t>60 2 95 09200</t>
  </si>
  <si>
    <t>Муниципальное казенное учреждение   "Спортивно-культурные сооружения" Юрюзанского городского поселения</t>
  </si>
  <si>
    <t>64 0 00 00000</t>
  </si>
  <si>
    <t>64 1 00 00000</t>
  </si>
  <si>
    <t>64 1 07 00000</t>
  </si>
  <si>
    <t>64 1 07 48200</t>
  </si>
  <si>
    <t>Организация и проведение мероприятий в сфере физической культуры и спорта (Закупка товаров, работ и услуг для государственных (муниципальных) нужд)</t>
  </si>
  <si>
    <t>64 1 89 00000</t>
  </si>
  <si>
    <t>Обеспечение деятельности подведомтсвенных учреждений</t>
  </si>
  <si>
    <t>64 1 99 00000</t>
  </si>
  <si>
    <t>Муниципальное казенное учреждение культуры " Централизованная библиотечная система" Юрюзанского городского поселения</t>
  </si>
  <si>
    <t>63 0 00 00000</t>
  </si>
  <si>
    <t>63  2 00 00000</t>
  </si>
  <si>
    <t>63 2 07 44200</t>
  </si>
  <si>
    <t>Организация и проведение мероприятий в сфере культуры (Закупка товаров, работ и услуг для государственных (муниципальных) нужд)</t>
  </si>
  <si>
    <t>63 2 89 00000</t>
  </si>
  <si>
    <t>63 2 89 44200</t>
  </si>
  <si>
    <t xml:space="preserve">63 2 89 44200 </t>
  </si>
  <si>
    <t>63 2 99 44200</t>
  </si>
  <si>
    <t>Муниципальное казенное учреждение  "Комитет городского хозяйства" Юрюзанского городского поселения</t>
  </si>
  <si>
    <t>Подпрограмма "Обеспечение функционирования МКУ "КГХ"</t>
  </si>
  <si>
    <t>60 4 00 0000</t>
  </si>
  <si>
    <t>60 4 89 29900</t>
  </si>
  <si>
    <t>60 4 99 00000</t>
  </si>
  <si>
    <t>60 4 99 29900</t>
  </si>
  <si>
    <t>61 0 00 00000</t>
  </si>
  <si>
    <t>61 1 00 00000</t>
  </si>
  <si>
    <t>Содержание автомобильных дорог  общего пользования</t>
  </si>
  <si>
    <t>61 1 30 00000</t>
  </si>
  <si>
    <t>61 2 00 00000</t>
  </si>
  <si>
    <t xml:space="preserve">Содержание средств дорожного регулирования </t>
  </si>
  <si>
    <t>61 2 43 00000</t>
  </si>
  <si>
    <t xml:space="preserve">Содержание и обслуживание гидро-технических сооружений </t>
  </si>
  <si>
    <t>62 5 45 00000</t>
  </si>
  <si>
    <t>Прочие мероприятяи по благоустройству</t>
  </si>
  <si>
    <t>62 5 46 00000</t>
  </si>
  <si>
    <t>Отдел по управлению имуществом и земельным отношениям Администрации Юрюзанского городского поселения</t>
  </si>
  <si>
    <t>60 3 00 00000</t>
  </si>
  <si>
    <t>60 3 04 00000</t>
  </si>
  <si>
    <t>60 3 04 09002</t>
  </si>
  <si>
    <t>60 3 89 00000</t>
  </si>
  <si>
    <t>60 3 89 20401</t>
  </si>
  <si>
    <t>60 3  04 34003</t>
  </si>
  <si>
    <t>60 3 04 34003</t>
  </si>
  <si>
    <t>Жилищное хозяйство</t>
  </si>
  <si>
    <t>Выполнение других обязательств</t>
  </si>
  <si>
    <t>60 3 04 09203</t>
  </si>
  <si>
    <t>62 3 00 00000</t>
  </si>
  <si>
    <t>62 3 00 22000</t>
  </si>
  <si>
    <t xml:space="preserve">Муниципальное казенное учреждение "КУЛЬТУРА"Юрюзанского городского поселения </t>
  </si>
  <si>
    <t>63 1 00 00000</t>
  </si>
  <si>
    <t>63 1 07 00000</t>
  </si>
  <si>
    <t xml:space="preserve">08 </t>
  </si>
  <si>
    <t>63 1 07 44000</t>
  </si>
  <si>
    <t>63 1 89 00000</t>
  </si>
  <si>
    <t>63 1 89 44000</t>
  </si>
  <si>
    <t>63 1 99 00000</t>
  </si>
  <si>
    <t>63 1 99 44000</t>
  </si>
  <si>
    <t>606 1 14 06013 13 0000 430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</si>
  <si>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</si>
  <si>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</si>
  <si>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</si>
  <si>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</si>
  <si>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</si>
  <si>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</si>
  <si>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</si>
  <si>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</si>
  <si>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составляющего казну городских поселений (за исключением земельных участков)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</si>
  <si>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</si>
  <si>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</si>
  <si>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Подпрограмма "Модернизация спортивных объектов"</t>
  </si>
  <si>
    <t>64 2 99 48200</t>
  </si>
  <si>
    <t>Модернизация спортвных объетов (Закупка товаров, работ и услуг для государственных (муниципальных) нужд)</t>
  </si>
  <si>
    <t xml:space="preserve">64 2 99 48200 </t>
  </si>
  <si>
    <t>Капитальный ремонт муниципального имущества ЮГП</t>
  </si>
  <si>
    <t>Закупка товаров, работ и услуг для государственных (муниципальных) нужд</t>
  </si>
  <si>
    <t>Подпрограмма "Модернизация спортивных объектов ЮГП"</t>
  </si>
  <si>
    <t>Подпрограмма "Модернизация спортивных объектов ЮГП" (обеспечение деятельности казенных учреждений)</t>
  </si>
  <si>
    <t>Подпрограмма "Модернизация спортивных объектов ЮГП"  (Закупка товаров, работ и услуг для государственных (муниципальных) нужд)</t>
  </si>
  <si>
    <t>244</t>
  </si>
  <si>
    <t>Подпрограмма "Реконструкция и капитальный ремонт учреждений культуры"</t>
  </si>
  <si>
    <t>Капитальный ремонт учреждений</t>
  </si>
  <si>
    <t>Капитальный ремонт учреждений культуры</t>
  </si>
  <si>
    <t xml:space="preserve">62 </t>
  </si>
  <si>
    <t xml:space="preserve">Распределение бюджетных ассигнований по разделам и подразделам </t>
  </si>
  <si>
    <t>(тыс. рублей)</t>
  </si>
  <si>
    <t>Подраздел</t>
  </si>
  <si>
    <t>Функционирование высшего должностного лица субъекта РоссийскойФедерации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</si>
  <si>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</si>
  <si>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Федера-ции,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</si>
  <si>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 чрезвычайных ситуаций природного и техногенного характера, гражданская  оборона</t>
  </si>
  <si>
    <t>Другие вопросы в области национальной экономики</t>
  </si>
  <si>
    <t xml:space="preserve">Культура и  кинематография </t>
  </si>
  <si>
    <t>Приложение 5</t>
  </si>
  <si>
    <t>ВСЕГО по Муниципальным программам  Юрюзанского городского поселения</t>
  </si>
  <si>
    <t>Муниципальная программа "Совершенствование механизма муниципального управления".</t>
  </si>
  <si>
    <t>подпрограмма "Обеспечение функционирования администрации Юрюзанского городского поселения".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</si>
  <si>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</si>
  <si>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</si>
  <si>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общегосударственного  характера</t>
  </si>
  <si>
    <t>Проведение выборов представительных органов мунгиципальных образований</t>
  </si>
  <si>
    <t>00002</t>
  </si>
  <si>
    <t>Проведение выборов представительных органов мунгиципальных образований (специальные расходы)</t>
  </si>
  <si>
    <t>Предоставление субсидий бюджетным, автономным учреждениям и иным некоммерческим организациям</t>
  </si>
  <si>
    <t>подпрограмма "Обеспечение функционирования Совета депутатов Юрюзанского городского поселения".</t>
  </si>
  <si>
    <t>подпрограмма "Обеспечение функционирования Совета депутатов Юрюзанского городского поселения на 2016 год".</t>
  </si>
  <si>
    <t>подпрограмма "Обеспечение функционирования Отдела  по управлению имуществом и земельными отношениями Администрации Юрюзанского городского поселения"</t>
  </si>
  <si>
    <t>подпрограмма "Обеспечение функционирования МКУ "Комитет городского хозяйства" Юрюзансого городского поселения"</t>
  </si>
  <si>
    <t>Муниципальная программа "Развитие современной и эффективной автомобильно-дорожной инфраструктуры Юрюзанского городского поселения"</t>
  </si>
  <si>
    <t>Подпрограмма "Развитие автомобильно-дорожной инфраструктуры Юрюзанского поселения"</t>
  </si>
  <si>
    <t>Подпрограмма "Обеспечение безопасности дорожного движения в Юрюзанском городском поселении"</t>
  </si>
  <si>
    <t>подпрограмма "Модернизация систем коммунальной инфраструктуры Юрюзанского городского поселения"</t>
  </si>
  <si>
    <t>подпрограмма "Модернизация систем коммунальной инфраструктуры Юрюзанского городского поселения" (Закупка товаров, работ и услуг для государственных (муниципальных) нужд)</t>
  </si>
  <si>
    <t>подпрограмма "Пожарная безопасность в Юрюзанском городском поселении"</t>
  </si>
  <si>
    <t>Подпрограмма "Капитальный ремонт муниципального имущества ЮГП"</t>
  </si>
  <si>
    <t>Подпрограмма  "Мероприятия в области строительства, архитектуры и градостроительства ЮГП"</t>
  </si>
  <si>
    <t>Мероприятия по планировке территории ЮГП</t>
  </si>
  <si>
    <t>Мероприятия по планировке территории ЮГП (Закупка товаров, работ и услуг для государственных (муниципальных) нужд)</t>
  </si>
  <si>
    <t>подпрограмма "Благоустройство Юрюзанского городского поселения"</t>
  </si>
  <si>
    <t xml:space="preserve">05 </t>
  </si>
  <si>
    <t>Муниципальная программа "Развитие  культуры в Юрюзанском городском поселении"</t>
  </si>
  <si>
    <t xml:space="preserve">подпрограмма "Обеспечение функционирования МКУ "Культура" </t>
  </si>
  <si>
    <t>подпрограмма " Повышение доступности и качества библиотечного обслуживания в Юрюзанском городском поселении"</t>
  </si>
  <si>
    <t>Капитальный ремонт учреждений культуры (Закупка товаров, работ и услуг для государственных (муниципальных) нужд)</t>
  </si>
  <si>
    <t>Муниципальная программа "Развитие физической культуры и массового спорта в Юрюзанском городском поселении"</t>
  </si>
  <si>
    <t>подпрограмма "Обеспечение функционирования МКУ  "Спортивно-культурные сооружения"</t>
  </si>
  <si>
    <t>Иные межбюджетные трансферты</t>
  </si>
  <si>
    <t xml:space="preserve">                                       Распределение бюджетных ассигнований по целевым статьям (муниципальным</t>
  </si>
  <si>
    <t xml:space="preserve">         программам Юрюзанского городского поселения и непрограммным направлениям деятельности),</t>
  </si>
  <si>
    <t xml:space="preserve">         группам видов расходов, разделам и подразделам классификации расходов</t>
  </si>
  <si>
    <t>Модернизация, реконструкция, кап.ремонт и строительство котельных, ситем водоснабжения, воодведения, систем электроснабжения, теплоснабжения (Закупка товаров, работ и услуг для государственных (муниципальных) нужд)</t>
  </si>
  <si>
    <t>муниципального управления"</t>
  </si>
  <si>
    <t>ЮГП"</t>
  </si>
  <si>
    <t>государственной власти субъктов Российской Федерации и органов</t>
  </si>
  <si>
    <t>Центральный аппарат</t>
  </si>
  <si>
    <t>Обеспечение проведения выборов и референдумов</t>
  </si>
  <si>
    <t xml:space="preserve">Проведение выборов представительных органов муниципальных образований </t>
  </si>
  <si>
    <t xml:space="preserve">60 1 04 00002 </t>
  </si>
  <si>
    <t>Специальные расходы</t>
  </si>
  <si>
    <t xml:space="preserve">60 0 00 0000 </t>
  </si>
  <si>
    <t xml:space="preserve">Подпрограмма "Пожарная безопасность Юрюзанского городского   поселения"    </t>
  </si>
  <si>
    <t>Муниципальная программа " Обеспечение комфортных условий проживания граждан Юрюзанского городского поселения"</t>
  </si>
  <si>
    <t>Подпрограмма "Мероприятия в области строительства, архитектуры и градостроительства  ЮГП"</t>
  </si>
  <si>
    <t>62 4 00 00000</t>
  </si>
  <si>
    <t>Мероприятия по планировке территории</t>
  </si>
  <si>
    <t>62 4  00 26000</t>
  </si>
  <si>
    <t>62 4 00 26000</t>
  </si>
  <si>
    <t xml:space="preserve">62 0 00 00000 </t>
  </si>
  <si>
    <t>Подпрограмма "Модернизация систем коммунальной инфраструктуры"</t>
  </si>
  <si>
    <t>Подпрограмма "Благоустройство ЮГП"</t>
  </si>
  <si>
    <t>60 1 95 00000</t>
  </si>
  <si>
    <t>Мероприятия в области социальной политики</t>
  </si>
  <si>
    <t xml:space="preserve">60 1 95 51400 </t>
  </si>
  <si>
    <t>Предоставление субсидий бюджетным, автономным учреждениям</t>
  </si>
  <si>
    <t>и иным некоммерческим организациям</t>
  </si>
  <si>
    <t>Муниципальная программа  "Развитие физической культуры и массового спорта в Юрюзанском городском поселении"</t>
  </si>
  <si>
    <t>Подпрограмма "Обеспечение функционирования МКУ "СКС"</t>
  </si>
  <si>
    <t>64 2 00 00000</t>
  </si>
  <si>
    <t>Муниципальная программа "Развитие культуры в Юрюзанском городском поселении"</t>
  </si>
  <si>
    <t>Подпрограмма "Повышение доступности и качества библиотечного обслуживания в ЮГП"</t>
  </si>
  <si>
    <t>Организация и проведение мероприятий в сфере культуры</t>
  </si>
  <si>
    <t>Муниципальная программа "Развитие современной и эффективной автомобильно-дорожной инфраструктуры ЮГП"</t>
  </si>
  <si>
    <t>Подпрограмма "Развитие автомобильно-дорожной инфраструктуры ЮГП"</t>
  </si>
  <si>
    <t>Подпрограмма "Обеспечение безопасности дорожного жвижения в ЮГП"</t>
  </si>
  <si>
    <t>Непрограммные направления деятельности</t>
  </si>
  <si>
    <t>70 0 00 00000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</si>
  <si>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</si>
  <si>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70 0 00 52106</t>
  </si>
  <si>
    <t xml:space="preserve">04 </t>
  </si>
  <si>
    <t>500</t>
  </si>
  <si>
    <t xml:space="preserve">Муниципальная программа "Обеспечение  комфортных условий проживания граждан ЮГП" </t>
  </si>
  <si>
    <t>Подпрограмма " Благоустройство ЮГП"</t>
  </si>
  <si>
    <t>Подпрограмма "Обеспечение функционирования Отдела по управлению имуществом и земельным отношениям Администрации ЮГП"</t>
  </si>
  <si>
    <t xml:space="preserve">Реализация государственной политики в области приватизации и </t>
  </si>
  <si>
    <t>управления государственной собственностью</t>
  </si>
  <si>
    <t>Подпрограмма  "Модернизация объектов коммунальной инфраструктуры ЮГП"</t>
  </si>
  <si>
    <t>Подпрограмма "Обеспечение функционирования МКУ "Культура" ЮГП"</t>
  </si>
  <si>
    <t>62 1 00 00050</t>
  </si>
  <si>
    <t>Муниципальная программа "Совершенствование механизма муниципального управления"</t>
  </si>
  <si>
    <t>Субсидии бюджетам городских поселений на реализацию программ формирования современной городской среды</t>
  </si>
  <si>
    <t>1.16.00.00.0.00.0.000.000</t>
  </si>
  <si>
    <t>ШТРАФЫ, САНКЦИИ, ВОЗМЕЩЕНИЕ УЩЕРБА</t>
  </si>
  <si>
    <t>1.03.02.25.1.01.0.000.110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</si>
  <si>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</si>
  <si>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1.03.02.23.1.01.0.000.110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</si>
  <si>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</si>
  <si>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1.03.02.24.1.01.0.000.110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</si>
  <si>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</si>
  <si>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1.03.02.26.1.01.0.000.110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</si>
  <si>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</si>
  <si>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1.01.02.02.0.01.2.100.110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</si>
  <si>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</si>
  <si>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ДОХОДЫ ОТ ОКАЗАНИЯ ПЛАТНЫХ УСЛУГ И КОМПЕНСАЦИИ ЗАТРАТ ГОСУДАРСТВА</t>
  </si>
  <si>
    <t>2.02.10.00.0.00.0.000.150</t>
  </si>
  <si>
    <t>2.02.15.00.1.00.0.000.150</t>
  </si>
  <si>
    <t>Дотации на выравнивание бюджетной обеспеченности</t>
  </si>
  <si>
    <t>2.02.15.00.1.13.0.000.150</t>
  </si>
  <si>
    <t>2.02.20.00.0.00.0.000.150</t>
  </si>
  <si>
    <t>2.02.29.99.9.00.0.000.150</t>
  </si>
  <si>
    <t>Прочие субсидии</t>
  </si>
  <si>
    <t>2.02.29.99.9.13.0.000.150</t>
  </si>
  <si>
    <t>2.02.30.00.0.00.0.000.150</t>
  </si>
  <si>
    <t>2.02.35.11.8.00.0.000.150</t>
  </si>
  <si>
    <t>Субвенции бюджетам на осуществление первичного воинского учета на территориях, где отсутствуют военные комиссариаты</t>
  </si>
  <si>
    <t>2.02.35.11.8.13.0.000.150</t>
  </si>
  <si>
    <t>2.07.05.00.0.13.0.000.150</t>
  </si>
  <si>
    <t>2.07.05.03.0.13.0.000.150</t>
  </si>
  <si>
    <t>рублей</t>
  </si>
  <si>
    <t>60 3 04 20401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</si>
  <si>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</si>
  <si>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межбюджетные трансферты, передаваемые бюджетам городских поселений</t>
  </si>
  <si>
    <t>161 1 16 10123 01 0000 140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</si>
  <si>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</si>
  <si>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601 1 16 07090 13 0000 140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</si>
  <si>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(казенным учреждением) городским поселением</t>
  </si>
  <si>
    <t>601 2 02 15001 13 0000 150</t>
  </si>
  <si>
    <t>601 2 02 25555 13 0000 150</t>
  </si>
  <si>
    <t>601 2 02 02999 10 0000 150</t>
  </si>
  <si>
    <t>601 2 02 35118 13 0000 150</t>
  </si>
  <si>
    <t>601 2 02 49999 13 0000 150</t>
  </si>
  <si>
    <t xml:space="preserve">601 2 02 40000 00 0000 000 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</si>
  <si>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</si>
  <si>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</si>
  <si>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1.01.02.02.0.01.3.000.110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</si>
  <si>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</si>
  <si>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1.14.02.05.0.13.0.000.440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</si>
  <si>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</si>
  <si>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1.14.02.05.3.13.0.000.440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</si>
  <si>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</si>
  <si>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1.16.07.00.0.01.0.000.140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</si>
  <si>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</si>
  <si>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1.16.07.09.0.00.0.000.140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</si>
  <si>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</si>
  <si>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1.16.07.09.0.13.0.000.140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</si>
  <si>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</si>
  <si>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1.16.10.00.0.00.0.000.140</t>
  </si>
  <si>
    <t>Платежи в целях возмещения причиненного ущерба (убытков)</t>
  </si>
  <si>
    <t>1.16.10.12.0.00.0.000.140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</si>
  <si>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</si>
  <si>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1.16.10.12.3.01.0.000.140</t>
  </si>
  <si>
    <t>1.16.10.12.3.01.0.131.140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</si>
  <si>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</si>
  <si>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Дотации бюджетам городских поселений на выравнивание бюджетной обеспеченности из бюджета субъекта Российской Федерации.</t>
  </si>
  <si>
    <t>2.02.40.00.0.00.0.000.150</t>
  </si>
  <si>
    <t>2.02.49.99.9.00.0.000.150</t>
  </si>
  <si>
    <t>Прочие межбюджетные трансферты, передаваемые бюджетам</t>
  </si>
  <si>
    <t>2.02.49.99.9.13.0.000.150</t>
  </si>
  <si>
    <t>14060</t>
  </si>
  <si>
    <t>Муниципальная программа "Формирование современной городской среды в Юрюзанском городском поселении"</t>
  </si>
  <si>
    <t>Федеральный проект "Формирование комфортной городской среды"</t>
  </si>
  <si>
    <t>Субсидия на реализацию программ формирования современной городской среды</t>
  </si>
  <si>
    <t>65</t>
  </si>
  <si>
    <t xml:space="preserve">65 </t>
  </si>
  <si>
    <t>F2</t>
  </si>
  <si>
    <t>55550</t>
  </si>
  <si>
    <t xml:space="preserve"> F2</t>
  </si>
  <si>
    <t>Субсидия на реализацию программ формирования современной городской среды  (Закупка товаров, работ и услуг для государственных (муниципальных) нужд)</t>
  </si>
  <si>
    <t>Муниципальная программа "Переселение в 2020 - 2022 годах граждан из аварийного жилищного фонда в Юрюзанском городском поселении"</t>
  </si>
  <si>
    <t>Региональный проект "Обеспечение устойчивого сокращения непригодного для проживания жилищного фонда"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</si>
  <si>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</si>
  <si>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</t>
  </si>
  <si>
    <t>Муниципальная программа "Переселение из непригодного для проживания жилищного фонда в Юрюзанском городском поселении"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</si>
  <si>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</si>
  <si>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F3</t>
  </si>
  <si>
    <t>66</t>
  </si>
  <si>
    <t>67483</t>
  </si>
  <si>
    <t>67</t>
  </si>
  <si>
    <t>14070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</si>
  <si>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</si>
  <si>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</si>
  <si>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66 0 00 00000</t>
  </si>
  <si>
    <t>66 0 F3 00000</t>
  </si>
  <si>
    <t>66 0 F3 67483</t>
  </si>
  <si>
    <t>66 0 F3 67484</t>
  </si>
  <si>
    <t>67 0 00 0000</t>
  </si>
  <si>
    <t>67 0 F3 00000</t>
  </si>
  <si>
    <t>67 0 F3 14070</t>
  </si>
  <si>
    <t>62 1 00 14060</t>
  </si>
  <si>
    <t>62 1 00 00000</t>
  </si>
  <si>
    <t>605 1 16 07090 13 0000 140</t>
  </si>
  <si>
    <t>601 2 02 20079 13 0000 150</t>
  </si>
  <si>
    <t>601 2 02 20299 13 0000 150</t>
  </si>
  <si>
    <t>Субсидии бюджетам городских поселений на переселение граждан из жилищного фонда, признанного непригодным для проживания, и жилищного фонда с высоким уровнем износа (более 70%)</t>
  </si>
  <si>
    <t>Субсидии бюджетам городских поселений на обеспечение мероприятий по  переселению граждан из аварийного жилищного фонда, за счет средств, поступивших от государственной корпорации - Фонда содействия рефолрмированию ЖКХ</t>
  </si>
  <si>
    <t>601 2 02 20302 13 0000 150</t>
  </si>
  <si>
    <t>Субсидии бюджетам городских поселений на обеспечение мероприятий по  переселению граждан из аварийного жилищного фонда, за счет средств областного бюджета</t>
  </si>
  <si>
    <t>601 2 02 27112 13 0000 150</t>
  </si>
  <si>
    <t>1.14.02.05.0.13.0.000.410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</si>
  <si>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</si>
  <si>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1.14.02.05.3.13.0.000.410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</si>
  <si>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</si>
  <si>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2.02.20.07.9.00.0.000.150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</si>
  <si>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</si>
  <si>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2.02.20.07.9.13.0.000.150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</si>
  <si>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</si>
  <si>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2.02.20.29.9.00.0.000.150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</si>
  <si>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</si>
  <si>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2.02.20.29.9.13.0.000.150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</si>
  <si>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</si>
  <si>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2.02.20.30.2.00.0.000.150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</si>
  <si>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</si>
  <si>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2.02.20.30.2.13.0.000.150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</si>
  <si>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</si>
  <si>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</si>
  <si>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63 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</si>
  <si>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</si>
  <si>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(Прочая закупка товаров, работ и услуг)</t>
  </si>
  <si>
    <t>Оплата услуг специалистов по организации физкультурно-оздоровительной и спортивно-массовой работы с детьми и подростками в возрасте от 6 до 18 лет</t>
  </si>
  <si>
    <t>20045</t>
  </si>
  <si>
    <t>Оплата услуг специалистов по организации физкультурно-оздоровительной и спортивно-массовой работы с населением занятым в экономике и гражданами старшего поколения</t>
  </si>
  <si>
    <t>Оплата услуг специалистов по организации физкультурно-оздоровительной и спортивно-массовой работы с детьми и подростками в возрасте от 6 до 18 лет (Закупка товаров, работ и услуг для государственных (муниципальных) нужд)</t>
  </si>
  <si>
    <t>2004Г</t>
  </si>
  <si>
    <t>Оплата услуг специалистов по организации физкультурно-оздоровительной и спортивно-массовой работы с населением занятым в экономике и гражданами старшего поколения (Закупка товаров, работ и услуг для государственных (муниципальных) нужд)</t>
  </si>
  <si>
    <t>S004Г</t>
  </si>
  <si>
    <t>Софинансирование на обеспечение мероприятий по переселению граждан из аварийного жилищного фонда</t>
  </si>
  <si>
    <t>6748S</t>
  </si>
  <si>
    <t>67484</t>
  </si>
  <si>
    <t>66 0 F3 6748S</t>
  </si>
  <si>
    <t>Софинансирование на строительство (приобретение) жилых помещений для осуществления мероприятий по переселению граждан из жилищного фонда, признанным непригодным для проживания</t>
  </si>
  <si>
    <t>67 0 F3 1407S</t>
  </si>
  <si>
    <t>64 1 07 20045</t>
  </si>
  <si>
    <t xml:space="preserve"> 02</t>
  </si>
  <si>
    <t>64 1 07 2045</t>
  </si>
  <si>
    <t>64 1 07 2004Г</t>
  </si>
  <si>
    <t>64 1 07 S004Г</t>
  </si>
  <si>
    <t>604 1 14 02053 13 0000 440</t>
  </si>
  <si>
    <t>606 1 16 07010 13 0000 140</t>
  </si>
  <si>
    <t>Штрафы, неустойки, пени, уплаченные в случае просрочки исполнения поставщиком (подрядчиком, исполнителем0 обязательств, предусмотренных муниципальным контрактом, заключенным муниципальным органолм, казенным учреждением городского поселения</t>
  </si>
  <si>
    <t>601 2 02 15002 13 0000 150</t>
  </si>
  <si>
    <t>Дотации бюджетам городских поселений на поддержку мер по обеспечению сбалансированности бюджетов</t>
  </si>
  <si>
    <t>Дотация бюджетамгородских поселений на выравнивание   бюджетной обеспеченности  из бюджета субъекта РФ</t>
  </si>
  <si>
    <t>608 2 07 050301 13 0000 180</t>
  </si>
  <si>
    <t>606 1 13 02065 13 0000 130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</si>
  <si>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</si>
  <si>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1.06.06.03.3.13.3.000.110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</si>
  <si>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</si>
  <si>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1.13.02.00.0.00.0.000.130</t>
  </si>
  <si>
    <t>Доходы от компенсации затрат государства</t>
  </si>
  <si>
    <t>1.13.02.06.0.00.0.000.130</t>
  </si>
  <si>
    <t>Доходы, поступающие в порядке возмещения расходов, понесенных в связи с эксплуатацией имущества</t>
  </si>
  <si>
    <t>1.13.02.06.5.13.0.000.130</t>
  </si>
  <si>
    <t>1.14.02.05.2.13.0.000.440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</si>
  <si>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</si>
  <si>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1.16.07.01.0.00.0.000.140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</si>
  <si>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</si>
  <si>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1.16.07.01.0.13.0.000.140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</si>
  <si>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</si>
  <si>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1.17.00.00.0.00.0.000.000</t>
  </si>
  <si>
    <t>ПРОЧИЕ НЕНАЛОГОВЫЕ ДОХОДЫ</t>
  </si>
  <si>
    <t>1.17.01.00.0.00.0.000.180</t>
  </si>
  <si>
    <t>Невыясненные поступления</t>
  </si>
  <si>
    <t>1.17.01.05.0.13.0.000.180</t>
  </si>
  <si>
    <t>2.02.15.00.2.00.0.000.150</t>
  </si>
  <si>
    <t>Дотации бюджетам на поддержку мер по обеспечению сбалансированности бюджетов</t>
  </si>
  <si>
    <t>2.02.15.00.2.13.0.000.150</t>
  </si>
  <si>
    <t>оОбеспечение проведения выборов и референдумов</t>
  </si>
  <si>
    <t>подпрограмма "Поддержка предприятий городского хозяйства"</t>
  </si>
  <si>
    <t>6</t>
  </si>
  <si>
    <t>45164,00</t>
  </si>
  <si>
    <t>164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</si>
  <si>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</si>
  <si>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56</t>
  </si>
  <si>
    <t>45000</t>
  </si>
  <si>
    <t>F4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</si>
  <si>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 (софинансирование)</t>
  </si>
  <si>
    <t>1407S</t>
  </si>
  <si>
    <t>Подпрограмма "Поддержка предприятий городского хозяйства"</t>
  </si>
  <si>
    <t>62 6 00 00000</t>
  </si>
  <si>
    <t>62 6 56 00000</t>
  </si>
  <si>
    <t>62 6 07 00000</t>
  </si>
  <si>
    <t>Уплата иных платежей</t>
  </si>
  <si>
    <t>1.06.06.04.3.13.4.000.110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</si>
  <si>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</si>
  <si>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2.02.27.11.2.00.0.000.150</t>
  </si>
  <si>
    <t>Субсидии бюджетам на софинансирование капитальных вложений в объекты муниципальной собственности</t>
  </si>
  <si>
    <t>2.02.27.11.2.13.0.000.150</t>
  </si>
  <si>
    <t>2.02.30.02.4.00.0.000.150</t>
  </si>
  <si>
    <t>Субвенции местным бюджетам на выполнение передаваемых полномочий субъектов Российской Федерации</t>
  </si>
  <si>
    <t>2.02.30.02.4.13.0.000.150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</si>
  <si>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</si>
  <si>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ЗА   2020  ГОД</t>
  </si>
  <si>
    <t xml:space="preserve">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</si>
  <si>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Юрюзанского городского поселения</t>
  </si>
  <si>
    <t xml:space="preserve">                                                                                                к Решению Совета депутатов</t>
  </si>
  <si>
    <t xml:space="preserve">                         за   2020 год</t>
  </si>
  <si>
    <t>605 1 16 07010 13 0000 140</t>
  </si>
  <si>
    <t>605 1 17 01050 13 0000 180</t>
  </si>
  <si>
    <t>601 2 02 30024 13 0000 150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</si>
  <si>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</si>
  <si>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классификации расходов бюджетов за 2020 год</t>
  </si>
  <si>
    <t>к Решению Совета депутатов</t>
  </si>
  <si>
    <t xml:space="preserve">     ЗА     2020 ГОД</t>
  </si>
  <si>
    <t xml:space="preserve">     ЗА  2020 ГОД</t>
  </si>
  <si>
    <t xml:space="preserve">                                                                                       Приложение3</t>
  </si>
  <si>
    <t xml:space="preserve">                                                                                       Приложение 6</t>
  </si>
  <si>
    <t xml:space="preserve">                                                                                       Приложение 7</t>
  </si>
  <si>
    <t xml:space="preserve">к решению Совета депутатов </t>
  </si>
  <si>
    <t xml:space="preserve">  Ведомственная структура расходов  бюджета Юрюзанского городского поселения за 2020 год</t>
  </si>
  <si>
    <t>Субвенции из областного бюджета</t>
  </si>
  <si>
    <t>60 1 02 00000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</si>
  <si>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</si>
  <si>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60 1 02 99090</t>
  </si>
  <si>
    <t xml:space="preserve">60 1 02 99090 </t>
  </si>
  <si>
    <t>61 1 30 00002</t>
  </si>
  <si>
    <t>63 6 56 00002</t>
  </si>
  <si>
    <t xml:space="preserve">62 5 46 00000 </t>
  </si>
  <si>
    <t>65 0 00 00000</t>
  </si>
  <si>
    <t>65 0 F2 00000</t>
  </si>
  <si>
    <t>65 0 F2 55550</t>
  </si>
  <si>
    <t>6330000000</t>
  </si>
  <si>
    <t>6339900000</t>
  </si>
  <si>
    <t>6339944000</t>
  </si>
  <si>
    <t>Прочая закупка товаров, работ и услуг</t>
  </si>
  <si>
    <t>63399L4670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</si>
  <si>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</t>
  </si>
  <si>
    <t>99090</t>
  </si>
  <si>
    <t xml:space="preserve">                                                                                          бюджетов за 2020 год</t>
  </si>
  <si>
    <t xml:space="preserve">                                                                                                                 к проекту Решению Совета депутатов</t>
  </si>
  <si>
    <t xml:space="preserve">                                                                                                                    от «28» апреля 2021 г. № 46  </t>
  </si>
  <si>
    <t xml:space="preserve">                                                                                                                     от «28» апреля 2021 г. № 46  </t>
  </si>
  <si>
    <t xml:space="preserve">                                                                                                                   от «28» апреля 2021 г. № 46  </t>
  </si>
  <si>
    <t xml:space="preserve">от «28» апреля 2021 г. № 46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</si>
</sst>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_-* #,##0.0_р_._-;\-* #,##0.0_р_._-;_-* &quot;-&quot;??_р_._-;_-@_-"/>
    <numFmt numFmtId="175" formatCode="_-* #,##0.0_р_._-;\-* #,##0.0_р_._-;_-* &quot;-&quot;?_р_._-;_-@_-"/>
    <numFmt numFmtId="176" formatCode="#,##0.000"/>
    <numFmt numFmtId="177" formatCode="?"/>
  </numFmts>
  <fonts count="79">
    <font>
      <sz val="10"/>
      <name val="Arial Cyr"/>
      <family val="0"/>
    </font>
    <font>
      <sz val="12"/>
      <name val="Times New Roman CYR"/>
      <family val="0"/>
    </font>
    <font>
      <b/>
      <sz val="14"/>
      <name val="Times New Roman CY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8"/>
      <name val="MS Sans Serif"/>
      <family val="0"/>
    </font>
    <font>
      <b/>
      <sz val="8"/>
      <name val="Arial Narrow"/>
      <family val="0"/>
    </font>
    <font>
      <sz val="8"/>
      <name val="Arial Narrow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113" applyFont="1" applyAlignment="1">
      <alignment vertical="center"/>
      <protection/>
    </xf>
    <xf numFmtId="0" fontId="5" fillId="0" borderId="0" xfId="113" applyFont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3" xfId="113" applyFont="1" applyBorder="1" applyAlignment="1">
      <alignment horizontal="center" vertical="center" wrapText="1"/>
      <protection/>
    </xf>
    <xf numFmtId="0" fontId="4" fillId="0" borderId="10" xfId="113" applyFont="1" applyBorder="1" applyAlignment="1">
      <alignment horizontal="center" vertical="center" wrapText="1"/>
      <protection/>
    </xf>
    <xf numFmtId="0" fontId="6" fillId="33" borderId="14" xfId="113" applyFont="1" applyFill="1" applyBorder="1" applyAlignment="1">
      <alignment horizontal="justify" vertical="center" wrapText="1"/>
      <protection/>
    </xf>
    <xf numFmtId="0" fontId="5" fillId="0" borderId="11" xfId="68" applyFont="1" applyBorder="1">
      <alignment/>
      <protection/>
    </xf>
    <xf numFmtId="0" fontId="6" fillId="0" borderId="15" xfId="113" applyFont="1" applyBorder="1" applyAlignment="1">
      <alignment horizontal="justify" vertical="center" wrapText="1"/>
      <protection/>
    </xf>
    <xf numFmtId="0" fontId="6" fillId="33" borderId="16" xfId="113" applyFont="1" applyFill="1" applyBorder="1" applyAlignment="1">
      <alignment horizontal="center" vertical="center" wrapText="1"/>
      <protection/>
    </xf>
    <xf numFmtId="0" fontId="6" fillId="0" borderId="17" xfId="113" applyFont="1" applyBorder="1" applyAlignment="1">
      <alignment horizontal="justify" vertical="center" wrapText="1"/>
      <protection/>
    </xf>
    <xf numFmtId="0" fontId="6" fillId="33" borderId="18" xfId="113" applyFont="1" applyFill="1" applyBorder="1" applyAlignment="1">
      <alignment horizontal="center" vertical="center" wrapText="1"/>
      <protection/>
    </xf>
    <xf numFmtId="172" fontId="5" fillId="33" borderId="19" xfId="113" applyNumberFormat="1" applyFont="1" applyFill="1" applyBorder="1" applyAlignment="1">
      <alignment horizontal="right" vertical="center" wrapText="1"/>
      <protection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173" fontId="4" fillId="0" borderId="23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49" fontId="5" fillId="0" borderId="22" xfId="0" applyNumberFormat="1" applyFont="1" applyBorder="1" applyAlignment="1">
      <alignment horizontal="center"/>
    </xf>
    <xf numFmtId="173" fontId="5" fillId="0" borderId="23" xfId="0" applyNumberFormat="1" applyFont="1" applyBorder="1" applyAlignment="1">
      <alignment/>
    </xf>
    <xf numFmtId="49" fontId="5" fillId="0" borderId="24" xfId="0" applyNumberFormat="1" applyFont="1" applyBorder="1" applyAlignment="1">
      <alignment horizontal="center"/>
    </xf>
    <xf numFmtId="173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173" fontId="4" fillId="0" borderId="27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4" fillId="0" borderId="26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73" fontId="4" fillId="0" borderId="29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9" fontId="5" fillId="0" borderId="3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5" fillId="0" borderId="30" xfId="0" applyFont="1" applyBorder="1" applyAlignment="1">
      <alignment/>
    </xf>
    <xf numFmtId="0" fontId="4" fillId="0" borderId="32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173" fontId="4" fillId="0" borderId="33" xfId="0" applyNumberFormat="1" applyFont="1" applyBorder="1" applyAlignment="1">
      <alignment/>
    </xf>
    <xf numFmtId="49" fontId="4" fillId="0" borderId="32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/>
    </xf>
    <xf numFmtId="173" fontId="4" fillId="0" borderId="25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5" fillId="0" borderId="22" xfId="63" applyFont="1" applyBorder="1">
      <alignment/>
      <protection/>
    </xf>
    <xf numFmtId="49" fontId="5" fillId="0" borderId="22" xfId="63" applyNumberFormat="1" applyFont="1" applyBorder="1" applyAlignment="1">
      <alignment horizontal="center"/>
      <protection/>
    </xf>
    <xf numFmtId="49" fontId="5" fillId="0" borderId="0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73" fontId="5" fillId="0" borderId="0" xfId="0" applyNumberFormat="1" applyFont="1" applyAlignment="1">
      <alignment/>
    </xf>
    <xf numFmtId="177" fontId="2" fillId="0" borderId="0" xfId="64" applyNumberFormat="1" applyFont="1" applyAlignment="1">
      <alignment vertical="center" wrapText="1"/>
      <protection/>
    </xf>
    <xf numFmtId="0" fontId="3" fillId="0" borderId="0" xfId="64" applyFont="1" applyAlignme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39" xfId="64" applyFont="1" applyBorder="1" applyAlignment="1">
      <alignment vertical="center"/>
      <protection/>
    </xf>
    <xf numFmtId="49" fontId="67" fillId="0" borderId="40" xfId="64" applyNumberFormat="1" applyFont="1" applyBorder="1" applyAlignment="1">
      <alignment horizontal="justify" vertical="center" wrapText="1"/>
      <protection/>
    </xf>
    <xf numFmtId="49" fontId="68" fillId="0" borderId="40" xfId="64" applyNumberFormat="1" applyFont="1" applyBorder="1" applyAlignment="1">
      <alignment horizontal="justify" vertical="center" wrapText="1"/>
      <protection/>
    </xf>
    <xf numFmtId="49" fontId="68" fillId="0" borderId="40" xfId="64" applyNumberFormat="1" applyFont="1" applyBorder="1" applyAlignment="1">
      <alignment horizontal="center" vertical="center" wrapText="1"/>
      <protection/>
    </xf>
    <xf numFmtId="173" fontId="68" fillId="0" borderId="40" xfId="64" applyNumberFormat="1" applyFont="1" applyBorder="1" applyAlignment="1">
      <alignment horizontal="right" vertical="center" wrapText="1"/>
      <protection/>
    </xf>
    <xf numFmtId="177" fontId="68" fillId="0" borderId="40" xfId="64" applyNumberFormat="1" applyFont="1" applyBorder="1" applyAlignment="1">
      <alignment horizontal="justify" vertical="center" wrapText="1"/>
      <protection/>
    </xf>
    <xf numFmtId="173" fontId="67" fillId="0" borderId="40" xfId="64" applyNumberFormat="1" applyFont="1" applyBorder="1" applyAlignment="1">
      <alignment horizontal="right" vertical="center" wrapText="1"/>
      <protection/>
    </xf>
    <xf numFmtId="173" fontId="4" fillId="0" borderId="41" xfId="0" applyNumberFormat="1" applyFont="1" applyBorder="1" applyAlignment="1">
      <alignment/>
    </xf>
    <xf numFmtId="49" fontId="4" fillId="0" borderId="3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5" fillId="0" borderId="25" xfId="0" applyFont="1" applyBorder="1" applyAlignment="1">
      <alignment/>
    </xf>
    <xf numFmtId="0" fontId="0" fillId="0" borderId="25" xfId="0" applyBorder="1" applyAlignment="1">
      <alignment/>
    </xf>
    <xf numFmtId="0" fontId="5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30" xfId="63" applyFont="1" applyBorder="1">
      <alignment/>
      <protection/>
    </xf>
    <xf numFmtId="49" fontId="5" fillId="0" borderId="30" xfId="63" applyNumberFormat="1" applyFont="1" applyBorder="1" applyAlignment="1">
      <alignment horizontal="center"/>
      <protection/>
    </xf>
    <xf numFmtId="0" fontId="0" fillId="0" borderId="24" xfId="0" applyBorder="1" applyAlignment="1">
      <alignment/>
    </xf>
    <xf numFmtId="49" fontId="68" fillId="0" borderId="42" xfId="0" applyNumberFormat="1" applyFont="1" applyBorder="1" applyAlignment="1">
      <alignment horizontal="justify" vertical="center" wrapText="1"/>
    </xf>
    <xf numFmtId="49" fontId="4" fillId="0" borderId="3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49" fontId="5" fillId="0" borderId="25" xfId="0" applyNumberFormat="1" applyFont="1" applyBorder="1" applyAlignment="1">
      <alignment horizontal="right"/>
    </xf>
    <xf numFmtId="0" fontId="10" fillId="0" borderId="43" xfId="113" applyFont="1" applyBorder="1" applyAlignment="1">
      <alignment horizontal="center" vertical="center" wrapText="1"/>
      <protection/>
    </xf>
    <xf numFmtId="0" fontId="10" fillId="0" borderId="42" xfId="113" applyFont="1" applyBorder="1" applyAlignment="1">
      <alignment horizontal="center" vertical="center" wrapText="1"/>
      <protection/>
    </xf>
    <xf numFmtId="0" fontId="10" fillId="0" borderId="44" xfId="113" applyFont="1" applyBorder="1" applyAlignment="1">
      <alignment horizontal="center" vertical="center" wrapText="1"/>
      <protection/>
    </xf>
    <xf numFmtId="0" fontId="11" fillId="33" borderId="16" xfId="113" applyFont="1" applyFill="1" applyBorder="1" applyAlignment="1">
      <alignment horizontal="center" vertical="center" wrapText="1"/>
      <protection/>
    </xf>
    <xf numFmtId="0" fontId="11" fillId="33" borderId="15" xfId="113" applyFont="1" applyFill="1" applyBorder="1" applyAlignment="1">
      <alignment horizontal="justify" vertical="center" wrapText="1"/>
      <protection/>
    </xf>
    <xf numFmtId="172" fontId="10" fillId="33" borderId="19" xfId="113" applyNumberFormat="1" applyFont="1" applyFill="1" applyBorder="1" applyAlignment="1">
      <alignment horizontal="right" vertical="center" wrapText="1"/>
      <protection/>
    </xf>
    <xf numFmtId="0" fontId="11" fillId="0" borderId="16" xfId="113" applyFont="1" applyBorder="1" applyAlignment="1">
      <alignment horizontal="center" vertical="center" wrapText="1"/>
      <protection/>
    </xf>
    <xf numFmtId="0" fontId="11" fillId="0" borderId="15" xfId="113" applyFont="1" applyBorder="1" applyAlignment="1">
      <alignment horizontal="justify" vertical="center" wrapText="1"/>
      <protection/>
    </xf>
    <xf numFmtId="172" fontId="11" fillId="0" borderId="19" xfId="113" applyNumberFormat="1" applyFont="1" applyBorder="1" applyAlignment="1">
      <alignment horizontal="right" vertical="center" wrapText="1"/>
      <protection/>
    </xf>
    <xf numFmtId="0" fontId="12" fillId="0" borderId="16" xfId="113" applyFont="1" applyBorder="1" applyAlignment="1">
      <alignment horizontal="center" vertical="center" wrapText="1"/>
      <protection/>
    </xf>
    <xf numFmtId="0" fontId="12" fillId="0" borderId="15" xfId="113" applyFont="1" applyBorder="1" applyAlignment="1">
      <alignment horizontal="justify" vertical="center" wrapText="1"/>
      <protection/>
    </xf>
    <xf numFmtId="172" fontId="12" fillId="0" borderId="19" xfId="113" applyNumberFormat="1" applyFont="1" applyBorder="1" applyAlignment="1">
      <alignment horizontal="right" vertical="center" wrapText="1"/>
      <protection/>
    </xf>
    <xf numFmtId="0" fontId="11" fillId="0" borderId="15" xfId="113" applyFont="1" applyBorder="1" applyAlignment="1">
      <alignment horizontal="left" vertical="center" wrapText="1"/>
      <protection/>
    </xf>
    <xf numFmtId="172" fontId="11" fillId="0" borderId="19" xfId="113" applyNumberFormat="1" applyFont="1" applyBorder="1" applyAlignment="1">
      <alignment horizontal="right" vertical="center" wrapText="1"/>
      <protection/>
    </xf>
    <xf numFmtId="0" fontId="12" fillId="0" borderId="15" xfId="113" applyFont="1" applyBorder="1" applyAlignment="1">
      <alignment vertical="center" wrapText="1"/>
      <protection/>
    </xf>
    <xf numFmtId="0" fontId="11" fillId="0" borderId="45" xfId="113" applyFont="1" applyBorder="1" applyAlignment="1">
      <alignment horizontal="justify" vertical="center" wrapText="1"/>
      <protection/>
    </xf>
    <xf numFmtId="0" fontId="12" fillId="0" borderId="16" xfId="113" applyFont="1" applyBorder="1" applyAlignment="1">
      <alignment horizontal="center" vertical="center" wrapText="1"/>
      <protection/>
    </xf>
    <xf numFmtId="0" fontId="12" fillId="0" borderId="45" xfId="113" applyFont="1" applyBorder="1" applyAlignment="1">
      <alignment horizontal="justify" vertical="center" wrapText="1"/>
      <protection/>
    </xf>
    <xf numFmtId="0" fontId="12" fillId="0" borderId="45" xfId="113" applyFont="1" applyBorder="1" applyAlignment="1">
      <alignment horizontal="justify" vertical="center" wrapText="1"/>
      <protection/>
    </xf>
    <xf numFmtId="0" fontId="12" fillId="0" borderId="45" xfId="113" applyFont="1" applyBorder="1" applyAlignment="1">
      <alignment horizontal="left" vertical="center" wrapText="1"/>
      <protection/>
    </xf>
    <xf numFmtId="0" fontId="11" fillId="0" borderId="16" xfId="113" applyFont="1" applyBorder="1" applyAlignment="1">
      <alignment horizontal="center" vertical="center" wrapText="1"/>
      <protection/>
    </xf>
    <xf numFmtId="0" fontId="11" fillId="0" borderId="45" xfId="113" applyFont="1" applyBorder="1" applyAlignment="1">
      <alignment horizontal="left" vertical="center" wrapText="1"/>
      <protection/>
    </xf>
    <xf numFmtId="172" fontId="12" fillId="0" borderId="19" xfId="113" applyNumberFormat="1" applyFont="1" applyBorder="1" applyAlignment="1">
      <alignment horizontal="right" vertical="center" wrapText="1"/>
      <protection/>
    </xf>
    <xf numFmtId="174" fontId="10" fillId="33" borderId="19" xfId="121" applyNumberFormat="1" applyFont="1" applyFill="1" applyBorder="1" applyAlignment="1">
      <alignment horizontal="right" vertical="center" wrapText="1"/>
    </xf>
    <xf numFmtId="0" fontId="11" fillId="0" borderId="15" xfId="113" applyFont="1" applyBorder="1" applyAlignment="1">
      <alignment horizontal="justify" vertical="center" wrapText="1"/>
      <protection/>
    </xf>
    <xf numFmtId="174" fontId="10" fillId="0" borderId="19" xfId="121" applyNumberFormat="1" applyFont="1" applyBorder="1" applyAlignment="1">
      <alignment horizontal="right" vertical="center" wrapText="1"/>
    </xf>
    <xf numFmtId="0" fontId="13" fillId="0" borderId="15" xfId="113" applyFont="1" applyBorder="1" applyAlignment="1">
      <alignment vertical="center" wrapText="1"/>
      <protection/>
    </xf>
    <xf numFmtId="172" fontId="13" fillId="0" borderId="19" xfId="121" applyNumberFormat="1" applyFont="1" applyBorder="1" applyAlignment="1">
      <alignment horizontal="right" vertical="center" wrapText="1"/>
    </xf>
    <xf numFmtId="0" fontId="14" fillId="0" borderId="15" xfId="113" applyFont="1" applyBorder="1" applyAlignment="1">
      <alignment vertical="center" wrapText="1"/>
      <protection/>
    </xf>
    <xf numFmtId="172" fontId="14" fillId="0" borderId="19" xfId="113" applyNumberFormat="1" applyFont="1" applyBorder="1" applyAlignment="1">
      <alignment horizontal="right" vertical="center" wrapText="1"/>
      <protection/>
    </xf>
    <xf numFmtId="172" fontId="13" fillId="0" borderId="19" xfId="113" applyNumberFormat="1" applyFont="1" applyBorder="1" applyAlignment="1">
      <alignment horizontal="right" vertical="center" wrapText="1"/>
      <protection/>
    </xf>
    <xf numFmtId="49" fontId="15" fillId="0" borderId="16" xfId="113" applyNumberFormat="1" applyFont="1" applyBorder="1" applyAlignment="1">
      <alignment horizontal="center" vertical="center"/>
      <protection/>
    </xf>
    <xf numFmtId="0" fontId="15" fillId="0" borderId="15" xfId="113" applyNumberFormat="1" applyFont="1" applyBorder="1" applyAlignment="1">
      <alignment horizontal="left" vertical="center" wrapText="1"/>
      <protection/>
    </xf>
    <xf numFmtId="49" fontId="10" fillId="0" borderId="16" xfId="113" applyNumberFormat="1" applyFont="1" applyBorder="1" applyAlignment="1">
      <alignment horizontal="center" vertical="center"/>
      <protection/>
    </xf>
    <xf numFmtId="0" fontId="10" fillId="0" borderId="40" xfId="113" applyNumberFormat="1" applyFont="1" applyBorder="1" applyAlignment="1">
      <alignment horizontal="left" vertical="center" wrapText="1"/>
      <protection/>
    </xf>
    <xf numFmtId="0" fontId="15" fillId="0" borderId="40" xfId="113" applyNumberFormat="1" applyFont="1" applyBorder="1" applyAlignment="1">
      <alignment horizontal="left" vertical="center" wrapText="1"/>
      <protection/>
    </xf>
    <xf numFmtId="0" fontId="14" fillId="33" borderId="18" xfId="113" applyFont="1" applyFill="1" applyBorder="1" applyAlignment="1">
      <alignment vertical="center"/>
      <protection/>
    </xf>
    <xf numFmtId="0" fontId="14" fillId="33" borderId="17" xfId="113" applyFont="1" applyFill="1" applyBorder="1" applyAlignment="1">
      <alignment horizontal="center" vertical="center"/>
      <protection/>
    </xf>
    <xf numFmtId="174" fontId="14" fillId="33" borderId="46" xfId="121" applyNumberFormat="1" applyFont="1" applyFill="1" applyBorder="1" applyAlignment="1">
      <alignment horizontal="right" vertical="center" wrapText="1"/>
    </xf>
    <xf numFmtId="0" fontId="13" fillId="0" borderId="15" xfId="113" applyFont="1" applyBorder="1" applyAlignment="1">
      <alignment vertical="center" wrapText="1"/>
      <protection/>
    </xf>
    <xf numFmtId="0" fontId="5" fillId="0" borderId="12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5" fillId="0" borderId="31" xfId="0" applyFont="1" applyBorder="1" applyAlignment="1">
      <alignment/>
    </xf>
    <xf numFmtId="0" fontId="5" fillId="0" borderId="47" xfId="0" applyFont="1" applyBorder="1" applyAlignment="1">
      <alignment wrapText="1"/>
    </xf>
    <xf numFmtId="49" fontId="69" fillId="0" borderId="40" xfId="64" applyNumberFormat="1" applyFont="1" applyBorder="1" applyAlignment="1">
      <alignment horizontal="justify" vertical="center" wrapText="1"/>
      <protection/>
    </xf>
    <xf numFmtId="49" fontId="69" fillId="0" borderId="40" xfId="64" applyNumberFormat="1" applyFont="1" applyBorder="1" applyAlignment="1">
      <alignment horizontal="center" vertical="center" wrapText="1"/>
      <protection/>
    </xf>
    <xf numFmtId="173" fontId="69" fillId="0" borderId="40" xfId="64" applyNumberFormat="1" applyFont="1" applyBorder="1" applyAlignment="1">
      <alignment horizontal="right" vertical="center" wrapText="1"/>
      <protection/>
    </xf>
    <xf numFmtId="0" fontId="5" fillId="0" borderId="42" xfId="0" applyFont="1" applyBorder="1" applyAlignment="1">
      <alignment/>
    </xf>
    <xf numFmtId="0" fontId="5" fillId="0" borderId="48" xfId="0" applyFont="1" applyBorder="1" applyAlignment="1">
      <alignment wrapText="1"/>
    </xf>
    <xf numFmtId="0" fontId="70" fillId="0" borderId="0" xfId="0" applyFont="1" applyAlignment="1">
      <alignment horizontal="right" vertical="center"/>
    </xf>
    <xf numFmtId="0" fontId="70" fillId="0" borderId="13" xfId="0" applyFont="1" applyBorder="1" applyAlignment="1">
      <alignment horizontal="center" vertical="center" wrapText="1"/>
    </xf>
    <xf numFmtId="0" fontId="70" fillId="0" borderId="49" xfId="0" applyFont="1" applyBorder="1" applyAlignment="1">
      <alignment horizontal="center" vertical="center" textRotation="90" wrapText="1"/>
    </xf>
    <xf numFmtId="0" fontId="70" fillId="0" borderId="49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justify" vertical="center" wrapText="1"/>
    </xf>
    <xf numFmtId="0" fontId="0" fillId="0" borderId="51" xfId="0" applyBorder="1" applyAlignment="1">
      <alignment wrapText="1"/>
    </xf>
    <xf numFmtId="4" fontId="71" fillId="0" borderId="52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wrapText="1"/>
    </xf>
    <xf numFmtId="49" fontId="4" fillId="0" borderId="40" xfId="0" applyNumberFormat="1" applyFont="1" applyBorder="1" applyAlignment="1">
      <alignment horizontal="center"/>
    </xf>
    <xf numFmtId="0" fontId="72" fillId="0" borderId="15" xfId="0" applyFont="1" applyBorder="1" applyAlignment="1">
      <alignment/>
    </xf>
    <xf numFmtId="0" fontId="5" fillId="0" borderId="16" xfId="0" applyFont="1" applyBorder="1" applyAlignment="1">
      <alignment wrapText="1"/>
    </xf>
    <xf numFmtId="49" fontId="5" fillId="0" borderId="40" xfId="0" applyNumberFormat="1" applyFont="1" applyBorder="1" applyAlignment="1">
      <alignment horizontal="center"/>
    </xf>
    <xf numFmtId="0" fontId="5" fillId="0" borderId="16" xfId="63" applyFont="1" applyBorder="1" applyAlignment="1">
      <alignment wrapText="1"/>
      <protection/>
    </xf>
    <xf numFmtId="49" fontId="5" fillId="0" borderId="40" xfId="63" applyNumberFormat="1" applyFont="1" applyBorder="1" applyAlignment="1">
      <alignment horizontal="center"/>
      <protection/>
    </xf>
    <xf numFmtId="0" fontId="4" fillId="0" borderId="16" xfId="0" applyFont="1" applyFill="1" applyBorder="1" applyAlignment="1">
      <alignment wrapText="1"/>
    </xf>
    <xf numFmtId="0" fontId="5" fillId="0" borderId="18" xfId="0" applyFont="1" applyBorder="1" applyAlignment="1">
      <alignment wrapText="1"/>
    </xf>
    <xf numFmtId="49" fontId="5" fillId="0" borderId="53" xfId="0" applyNumberFormat="1" applyFont="1" applyBorder="1" applyAlignment="1">
      <alignment horizontal="center"/>
    </xf>
    <xf numFmtId="0" fontId="72" fillId="0" borderId="17" xfId="0" applyFont="1" applyBorder="1" applyAlignment="1">
      <alignment/>
    </xf>
    <xf numFmtId="49" fontId="67" fillId="0" borderId="40" xfId="64" applyNumberFormat="1" applyFont="1" applyBorder="1" applyAlignment="1">
      <alignment horizontal="center" vertical="center" wrapText="1"/>
      <protection/>
    </xf>
    <xf numFmtId="49" fontId="16" fillId="0" borderId="39" xfId="64" applyNumberFormat="1" applyFont="1" applyBorder="1" applyAlignment="1">
      <alignment vertical="center" shrinkToFit="1"/>
      <protection/>
    </xf>
    <xf numFmtId="49" fontId="16" fillId="0" borderId="54" xfId="64" applyNumberFormat="1" applyFont="1" applyBorder="1" applyAlignment="1">
      <alignment vertical="center" shrinkToFit="1"/>
      <protection/>
    </xf>
    <xf numFmtId="49" fontId="16" fillId="0" borderId="40" xfId="64" applyNumberFormat="1" applyFont="1" applyBorder="1" applyAlignment="1">
      <alignment vertical="center" shrinkToFit="1"/>
      <protection/>
    </xf>
    <xf numFmtId="49" fontId="0" fillId="0" borderId="40" xfId="0" applyNumberFormat="1" applyFont="1" applyBorder="1" applyAlignment="1">
      <alignment shrinkToFit="1"/>
    </xf>
    <xf numFmtId="49" fontId="0" fillId="0" borderId="0" xfId="0" applyNumberFormat="1" applyFont="1" applyBorder="1" applyAlignment="1">
      <alignment shrinkToFit="1"/>
    </xf>
    <xf numFmtId="49" fontId="73" fillId="0" borderId="40" xfId="64" applyNumberFormat="1" applyFont="1" applyBorder="1" applyAlignment="1">
      <alignment horizontal="justify" vertical="center" shrinkToFit="1"/>
      <protection/>
    </xf>
    <xf numFmtId="49" fontId="74" fillId="0" borderId="40" xfId="64" applyNumberFormat="1" applyFont="1" applyBorder="1" applyAlignment="1">
      <alignment horizontal="justify" vertical="center" shrinkToFit="1"/>
      <protection/>
    </xf>
    <xf numFmtId="49" fontId="74" fillId="0" borderId="55" xfId="64" applyNumberFormat="1" applyFont="1" applyBorder="1" applyAlignment="1">
      <alignment horizontal="center" vertical="center" shrinkToFit="1"/>
      <protection/>
    </xf>
    <xf numFmtId="49" fontId="74" fillId="0" borderId="40" xfId="64" applyNumberFormat="1" applyFont="1" applyBorder="1" applyAlignment="1">
      <alignment horizontal="center" vertical="center" shrinkToFit="1"/>
      <protection/>
    </xf>
    <xf numFmtId="49" fontId="74" fillId="0" borderId="40" xfId="64" applyNumberFormat="1" applyFont="1" applyBorder="1" applyAlignment="1">
      <alignment horizontal="right" shrinkToFit="1"/>
      <protection/>
    </xf>
    <xf numFmtId="173" fontId="74" fillId="0" borderId="40" xfId="64" applyNumberFormat="1" applyFont="1" applyBorder="1" applyAlignment="1">
      <alignment horizontal="right" vertical="center" shrinkToFit="1"/>
      <protection/>
    </xf>
    <xf numFmtId="49" fontId="75" fillId="0" borderId="40" xfId="64" applyNumberFormat="1" applyFont="1" applyBorder="1" applyAlignment="1">
      <alignment horizontal="justify" vertical="center" shrinkToFit="1"/>
      <protection/>
    </xf>
    <xf numFmtId="49" fontId="75" fillId="0" borderId="40" xfId="64" applyNumberFormat="1" applyFont="1" applyBorder="1" applyAlignment="1">
      <alignment horizontal="center" vertical="center" shrinkToFit="1"/>
      <protection/>
    </xf>
    <xf numFmtId="49" fontId="75" fillId="0" borderId="40" xfId="64" applyNumberFormat="1" applyFont="1" applyBorder="1" applyAlignment="1">
      <alignment horizontal="right" shrinkToFit="1"/>
      <protection/>
    </xf>
    <xf numFmtId="173" fontId="75" fillId="0" borderId="40" xfId="64" applyNumberFormat="1" applyFont="1" applyBorder="1" applyAlignment="1">
      <alignment horizontal="right" vertical="center" shrinkToFit="1"/>
      <protection/>
    </xf>
    <xf numFmtId="49" fontId="73" fillId="0" borderId="40" xfId="64" applyNumberFormat="1" applyFont="1" applyBorder="1" applyAlignment="1">
      <alignment horizontal="right" shrinkToFit="1"/>
      <protection/>
    </xf>
    <xf numFmtId="173" fontId="73" fillId="0" borderId="40" xfId="64" applyNumberFormat="1" applyFont="1" applyBorder="1" applyAlignment="1">
      <alignment horizontal="right" vertical="center" shrinkToFit="1"/>
      <protection/>
    </xf>
    <xf numFmtId="4" fontId="69" fillId="0" borderId="40" xfId="64" applyNumberFormat="1" applyFont="1" applyBorder="1" applyAlignment="1">
      <alignment horizontal="right"/>
      <protection/>
    </xf>
    <xf numFmtId="4" fontId="68" fillId="0" borderId="40" xfId="64" applyNumberFormat="1" applyFont="1" applyBorder="1" applyAlignment="1">
      <alignment horizontal="right"/>
      <protection/>
    </xf>
    <xf numFmtId="4" fontId="67" fillId="0" borderId="40" xfId="64" applyNumberFormat="1" applyFont="1" applyBorder="1" applyAlignment="1">
      <alignment horizontal="right"/>
      <protection/>
    </xf>
    <xf numFmtId="0" fontId="7" fillId="0" borderId="0" xfId="0" applyFont="1" applyAlignment="1">
      <alignment/>
    </xf>
    <xf numFmtId="177" fontId="2" fillId="0" borderId="0" xfId="64" applyNumberFormat="1" applyFont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3" fillId="0" borderId="55" xfId="64" applyFont="1" applyBorder="1" applyAlignment="1">
      <alignment vertical="center"/>
      <protection/>
    </xf>
    <xf numFmtId="0" fontId="57" fillId="0" borderId="0" xfId="0" applyFont="1" applyAlignment="1">
      <alignment/>
    </xf>
    <xf numFmtId="0" fontId="76" fillId="0" borderId="0" xfId="0" applyFont="1" applyAlignment="1">
      <alignment/>
    </xf>
    <xf numFmtId="177" fontId="67" fillId="0" borderId="40" xfId="64" applyNumberFormat="1" applyFont="1" applyBorder="1" applyAlignment="1">
      <alignment horizontal="justify" vertical="center" wrapText="1"/>
      <protection/>
    </xf>
    <xf numFmtId="0" fontId="4" fillId="0" borderId="36" xfId="0" applyFont="1" applyBorder="1" applyAlignment="1">
      <alignment/>
    </xf>
    <xf numFmtId="0" fontId="4" fillId="0" borderId="48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42" xfId="63" applyFont="1" applyBorder="1">
      <alignment/>
      <protection/>
    </xf>
    <xf numFmtId="0" fontId="5" fillId="0" borderId="42" xfId="0" applyFont="1" applyFill="1" applyBorder="1" applyAlignment="1">
      <alignment wrapText="1"/>
    </xf>
    <xf numFmtId="0" fontId="4" fillId="0" borderId="42" xfId="0" applyFont="1" applyBorder="1" applyAlignment="1">
      <alignment/>
    </xf>
    <xf numFmtId="0" fontId="5" fillId="0" borderId="42" xfId="0" applyFont="1" applyBorder="1" applyAlignment="1">
      <alignment vertical="top"/>
    </xf>
    <xf numFmtId="0" fontId="4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4" fillId="0" borderId="20" xfId="0" applyFont="1" applyBorder="1" applyAlignment="1">
      <alignment/>
    </xf>
    <xf numFmtId="0" fontId="5" fillId="0" borderId="42" xfId="0" applyFont="1" applyFill="1" applyBorder="1" applyAlignment="1">
      <alignment/>
    </xf>
    <xf numFmtId="0" fontId="4" fillId="0" borderId="36" xfId="0" applyFont="1" applyBorder="1" applyAlignment="1">
      <alignment wrapText="1"/>
    </xf>
    <xf numFmtId="0" fontId="4" fillId="0" borderId="43" xfId="0" applyFont="1" applyBorder="1" applyAlignment="1">
      <alignment/>
    </xf>
    <xf numFmtId="49" fontId="5" fillId="0" borderId="12" xfId="0" applyNumberFormat="1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4" fillId="0" borderId="20" xfId="0" applyFont="1" applyBorder="1" applyAlignment="1">
      <alignment wrapText="1"/>
    </xf>
    <xf numFmtId="0" fontId="5" fillId="0" borderId="42" xfId="0" applyFont="1" applyBorder="1" applyAlignment="1">
      <alignment horizontal="left" vertical="top"/>
    </xf>
    <xf numFmtId="49" fontId="5" fillId="0" borderId="22" xfId="0" applyNumberFormat="1" applyFont="1" applyFill="1" applyBorder="1" applyAlignment="1">
      <alignment horizontal="center"/>
    </xf>
    <xf numFmtId="0" fontId="5" fillId="0" borderId="47" xfId="0" applyFont="1" applyBorder="1" applyAlignment="1">
      <alignment/>
    </xf>
    <xf numFmtId="173" fontId="5" fillId="0" borderId="56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22" xfId="0" applyNumberFormat="1" applyFont="1" applyBorder="1" applyAlignment="1">
      <alignment horizontal="center" vertical="top"/>
    </xf>
    <xf numFmtId="0" fontId="5" fillId="0" borderId="4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/>
    </xf>
    <xf numFmtId="49" fontId="5" fillId="0" borderId="22" xfId="0" applyNumberFormat="1" applyFont="1" applyBorder="1" applyAlignment="1">
      <alignment horizontal="left" vertical="top"/>
    </xf>
    <xf numFmtId="49" fontId="68" fillId="0" borderId="42" xfId="0" applyNumberFormat="1" applyFont="1" applyBorder="1" applyAlignment="1">
      <alignment horizontal="left" vertical="top" wrapText="1"/>
    </xf>
    <xf numFmtId="0" fontId="10" fillId="0" borderId="13" xfId="113" applyFont="1" applyBorder="1" applyAlignment="1">
      <alignment horizontal="center" vertical="center" wrapText="1"/>
      <protection/>
    </xf>
    <xf numFmtId="0" fontId="10" fillId="0" borderId="10" xfId="113" applyFont="1" applyBorder="1" applyAlignment="1">
      <alignment horizontal="center" vertical="center" wrapText="1"/>
      <protection/>
    </xf>
    <xf numFmtId="0" fontId="10" fillId="0" borderId="11" xfId="113" applyFont="1" applyBorder="1" applyAlignment="1">
      <alignment horizontal="center" vertical="center" wrapText="1"/>
      <protection/>
    </xf>
    <xf numFmtId="173" fontId="5" fillId="0" borderId="25" xfId="0" applyNumberFormat="1" applyFont="1" applyBorder="1" applyAlignment="1">
      <alignment horizontal="right" vertical="top"/>
    </xf>
    <xf numFmtId="173" fontId="5" fillId="0" borderId="25" xfId="0" applyNumberFormat="1" applyFont="1" applyBorder="1" applyAlignment="1">
      <alignment horizontal="right"/>
    </xf>
    <xf numFmtId="49" fontId="75" fillId="34" borderId="40" xfId="64" applyNumberFormat="1" applyFont="1" applyFill="1" applyBorder="1" applyAlignment="1">
      <alignment horizontal="justify" vertical="center" shrinkToFit="1"/>
      <protection/>
    </xf>
    <xf numFmtId="49" fontId="75" fillId="34" borderId="40" xfId="64" applyNumberFormat="1" applyFont="1" applyFill="1" applyBorder="1" applyAlignment="1">
      <alignment horizontal="right" shrinkToFit="1"/>
      <protection/>
    </xf>
    <xf numFmtId="173" fontId="74" fillId="0" borderId="40" xfId="64" applyNumberFormat="1" applyFont="1" applyBorder="1" applyAlignment="1">
      <alignment horizontal="right" vertical="top" shrinkToFit="1"/>
      <protection/>
    </xf>
    <xf numFmtId="49" fontId="74" fillId="0" borderId="40" xfId="64" applyNumberFormat="1" applyFont="1" applyBorder="1" applyAlignment="1">
      <alignment horizontal="justify" vertical="top" shrinkToFit="1"/>
      <protection/>
    </xf>
    <xf numFmtId="173" fontId="75" fillId="0" borderId="40" xfId="64" applyNumberFormat="1" applyFont="1" applyFill="1" applyBorder="1" applyAlignment="1">
      <alignment horizontal="right" vertical="center" shrinkToFit="1"/>
      <protection/>
    </xf>
    <xf numFmtId="173" fontId="74" fillId="0" borderId="40" xfId="64" applyNumberFormat="1" applyFont="1" applyFill="1" applyBorder="1" applyAlignment="1">
      <alignment horizontal="right" vertical="center" shrinkToFit="1"/>
      <protection/>
    </xf>
    <xf numFmtId="49" fontId="73" fillId="0" borderId="40" xfId="64" applyNumberFormat="1" applyFont="1" applyFill="1" applyBorder="1" applyAlignment="1">
      <alignment horizontal="justify" vertical="center" shrinkToFit="1"/>
      <protection/>
    </xf>
    <xf numFmtId="49" fontId="73" fillId="0" borderId="40" xfId="64" applyNumberFormat="1" applyFont="1" applyFill="1" applyBorder="1" applyAlignment="1">
      <alignment horizontal="center" vertical="center" shrinkToFit="1"/>
      <protection/>
    </xf>
    <xf numFmtId="49" fontId="73" fillId="0" borderId="40" xfId="64" applyNumberFormat="1" applyFont="1" applyFill="1" applyBorder="1" applyAlignment="1">
      <alignment horizontal="right" shrinkToFit="1"/>
      <protection/>
    </xf>
    <xf numFmtId="173" fontId="73" fillId="0" borderId="40" xfId="64" applyNumberFormat="1" applyFont="1" applyFill="1" applyBorder="1" applyAlignment="1">
      <alignment horizontal="right" vertical="center" shrinkToFit="1"/>
      <protection/>
    </xf>
    <xf numFmtId="0" fontId="15" fillId="0" borderId="45" xfId="113" applyNumberFormat="1" applyFont="1" applyBorder="1" applyAlignment="1">
      <alignment horizontal="left" vertical="center" wrapText="1"/>
      <protection/>
    </xf>
    <xf numFmtId="0" fontId="10" fillId="0" borderId="45" xfId="113" applyNumberFormat="1" applyFont="1" applyBorder="1" applyAlignment="1">
      <alignment horizontal="left" vertical="center" wrapText="1"/>
      <protection/>
    </xf>
    <xf numFmtId="172" fontId="14" fillId="0" borderId="19" xfId="113" applyNumberFormat="1" applyFont="1" applyBorder="1" applyAlignment="1">
      <alignment horizontal="right" vertical="center" wrapText="1"/>
      <protection/>
    </xf>
    <xf numFmtId="0" fontId="77" fillId="0" borderId="15" xfId="0" applyFont="1" applyBorder="1" applyAlignment="1">
      <alignment/>
    </xf>
    <xf numFmtId="2" fontId="73" fillId="0" borderId="40" xfId="64" applyNumberFormat="1" applyFont="1" applyBorder="1" applyAlignment="1">
      <alignment horizontal="right" vertical="center" shrinkToFit="1"/>
      <protection/>
    </xf>
    <xf numFmtId="49" fontId="17" fillId="0" borderId="57" xfId="0" applyNumberFormat="1" applyFont="1" applyBorder="1" applyAlignment="1" applyProtection="1">
      <alignment horizontal="center"/>
      <protection/>
    </xf>
    <xf numFmtId="4" fontId="18" fillId="0" borderId="58" xfId="0" applyNumberFormat="1" applyFont="1" applyBorder="1" applyAlignment="1" applyProtection="1">
      <alignment horizontal="right"/>
      <protection/>
    </xf>
    <xf numFmtId="49" fontId="18" fillId="0" borderId="57" xfId="0" applyNumberFormat="1" applyFont="1" applyBorder="1" applyAlignment="1" applyProtection="1">
      <alignment horizontal="center" vertical="center" wrapText="1"/>
      <protection/>
    </xf>
    <xf numFmtId="49" fontId="18" fillId="0" borderId="58" xfId="0" applyNumberFormat="1" applyFont="1" applyBorder="1" applyAlignment="1" applyProtection="1">
      <alignment horizontal="left" vertical="center" wrapText="1"/>
      <protection/>
    </xf>
    <xf numFmtId="4" fontId="18" fillId="0" borderId="58" xfId="0" applyNumberFormat="1" applyFont="1" applyBorder="1" applyAlignment="1" applyProtection="1">
      <alignment horizontal="right" vertical="center" wrapText="1"/>
      <protection/>
    </xf>
    <xf numFmtId="177" fontId="18" fillId="0" borderId="58" xfId="0" applyNumberFormat="1" applyFont="1" applyBorder="1" applyAlignment="1" applyProtection="1">
      <alignment horizontal="left" vertical="center" wrapText="1"/>
      <protection/>
    </xf>
    <xf numFmtId="49" fontId="19" fillId="0" borderId="59" xfId="0" applyNumberFormat="1" applyFont="1" applyBorder="1" applyAlignment="1" applyProtection="1">
      <alignment horizontal="center" vertical="center" wrapText="1"/>
      <protection/>
    </xf>
    <xf numFmtId="177" fontId="19" fillId="0" borderId="59" xfId="0" applyNumberFormat="1" applyFont="1" applyBorder="1" applyAlignment="1" applyProtection="1">
      <alignment horizontal="left" vertical="center" wrapText="1"/>
      <protection/>
    </xf>
    <xf numFmtId="4" fontId="19" fillId="0" borderId="59" xfId="0" applyNumberFormat="1" applyFont="1" applyBorder="1" applyAlignment="1" applyProtection="1">
      <alignment horizontal="right" vertical="center" wrapText="1"/>
      <protection/>
    </xf>
    <xf numFmtId="49" fontId="19" fillId="0" borderId="59" xfId="0" applyNumberFormat="1" applyFont="1" applyBorder="1" applyAlignment="1" applyProtection="1">
      <alignment horizontal="left" vertical="center" wrapText="1"/>
      <protection/>
    </xf>
    <xf numFmtId="49" fontId="68" fillId="0" borderId="30" xfId="0" applyNumberFormat="1" applyFont="1" applyBorder="1" applyAlignment="1">
      <alignment horizontal="justify" vertical="center" wrapText="1"/>
    </xf>
    <xf numFmtId="49" fontId="75" fillId="0" borderId="30" xfId="64" applyNumberFormat="1" applyFont="1" applyBorder="1" applyAlignment="1">
      <alignment horizontal="justify" vertical="center" shrinkToFit="1"/>
      <protection/>
    </xf>
    <xf numFmtId="173" fontId="20" fillId="0" borderId="40" xfId="64" applyNumberFormat="1" applyFont="1" applyBorder="1" applyAlignment="1">
      <alignment horizontal="right" vertical="center" shrinkToFit="1"/>
      <protection/>
    </xf>
    <xf numFmtId="49" fontId="73" fillId="0" borderId="40" xfId="64" applyNumberFormat="1" applyFont="1" applyBorder="1" applyAlignment="1">
      <alignment horizontal="center" vertical="center" shrinkToFit="1"/>
      <protection/>
    </xf>
    <xf numFmtId="49" fontId="74" fillId="0" borderId="40" xfId="64" applyNumberFormat="1" applyFont="1" applyBorder="1" applyAlignment="1">
      <alignment horizontal="justify" vertical="center" wrapText="1"/>
      <protection/>
    </xf>
    <xf numFmtId="49" fontId="74" fillId="0" borderId="40" xfId="64" applyNumberFormat="1" applyFont="1" applyBorder="1" applyAlignment="1">
      <alignment horizontal="center" vertical="center" wrapText="1"/>
      <protection/>
    </xf>
    <xf numFmtId="4" fontId="74" fillId="0" borderId="40" xfId="64" applyNumberFormat="1" applyFont="1" applyBorder="1" applyAlignment="1">
      <alignment horizontal="right"/>
      <protection/>
    </xf>
    <xf numFmtId="173" fontId="74" fillId="0" borderId="40" xfId="64" applyNumberFormat="1" applyFont="1" applyBorder="1" applyAlignment="1">
      <alignment horizontal="right" vertical="center" wrapText="1"/>
      <protection/>
    </xf>
    <xf numFmtId="49" fontId="75" fillId="0" borderId="40" xfId="64" applyNumberFormat="1" applyFont="1" applyBorder="1" applyAlignment="1">
      <alignment horizontal="justify" vertical="center" wrapText="1"/>
      <protection/>
    </xf>
    <xf numFmtId="49" fontId="75" fillId="0" borderId="40" xfId="64" applyNumberFormat="1" applyFont="1" applyBorder="1" applyAlignment="1">
      <alignment horizontal="center" vertical="center" wrapText="1"/>
      <protection/>
    </xf>
    <xf numFmtId="4" fontId="75" fillId="0" borderId="40" xfId="64" applyNumberFormat="1" applyFont="1" applyBorder="1" applyAlignment="1">
      <alignment horizontal="right"/>
      <protection/>
    </xf>
    <xf numFmtId="173" fontId="75" fillId="0" borderId="40" xfId="64" applyNumberFormat="1" applyFont="1" applyBorder="1" applyAlignment="1">
      <alignment horizontal="right" vertical="center" wrapText="1"/>
      <protection/>
    </xf>
    <xf numFmtId="17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 wrapText="1"/>
    </xf>
    <xf numFmtId="49" fontId="4" fillId="0" borderId="12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172" fontId="13" fillId="0" borderId="19" xfId="113" applyNumberFormat="1" applyFont="1" applyBorder="1" applyAlignment="1">
      <alignment horizontal="right" vertical="center" wrapText="1"/>
      <protection/>
    </xf>
    <xf numFmtId="173" fontId="4" fillId="0" borderId="22" xfId="0" applyNumberFormat="1" applyFont="1" applyBorder="1" applyAlignment="1">
      <alignment/>
    </xf>
    <xf numFmtId="0" fontId="5" fillId="0" borderId="38" xfId="0" applyFont="1" applyBorder="1" applyAlignment="1">
      <alignment/>
    </xf>
    <xf numFmtId="49" fontId="5" fillId="0" borderId="38" xfId="0" applyNumberFormat="1" applyFont="1" applyBorder="1" applyAlignment="1">
      <alignment horizontal="center"/>
    </xf>
    <xf numFmtId="173" fontId="5" fillId="0" borderId="49" xfId="0" applyNumberFormat="1" applyFont="1" applyBorder="1" applyAlignment="1">
      <alignment horizontal="right"/>
    </xf>
    <xf numFmtId="177" fontId="75" fillId="0" borderId="40" xfId="64" applyNumberFormat="1" applyFont="1" applyBorder="1" applyAlignment="1">
      <alignment horizontal="justify" vertical="center" wrapText="1"/>
      <protection/>
    </xf>
    <xf numFmtId="0" fontId="4" fillId="0" borderId="13" xfId="113" applyFont="1" applyBorder="1" applyAlignment="1">
      <alignment horizontal="center" vertical="center" wrapText="1"/>
      <protection/>
    </xf>
    <xf numFmtId="0" fontId="4" fillId="0" borderId="10" xfId="113" applyFont="1" applyBorder="1" applyAlignment="1">
      <alignment horizontal="center" vertical="center" wrapText="1"/>
      <protection/>
    </xf>
    <xf numFmtId="0" fontId="4" fillId="0" borderId="60" xfId="113" applyFont="1" applyBorder="1" applyAlignment="1">
      <alignment horizontal="center" vertical="center" wrapText="1"/>
      <protection/>
    </xf>
    <xf numFmtId="0" fontId="4" fillId="0" borderId="49" xfId="113" applyFont="1" applyBorder="1" applyAlignment="1">
      <alignment horizontal="center" vertical="center" wrapText="1"/>
      <protection/>
    </xf>
    <xf numFmtId="0" fontId="4" fillId="0" borderId="25" xfId="113" applyFont="1" applyBorder="1" applyAlignment="1">
      <alignment horizontal="center" vertical="center" wrapText="1"/>
      <protection/>
    </xf>
    <xf numFmtId="0" fontId="4" fillId="0" borderId="61" xfId="113" applyFont="1" applyBorder="1" applyAlignment="1">
      <alignment horizontal="center" vertical="center" wrapText="1"/>
      <protection/>
    </xf>
    <xf numFmtId="0" fontId="4" fillId="0" borderId="0" xfId="113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10" fillId="0" borderId="13" xfId="113" applyFont="1" applyBorder="1" applyAlignment="1">
      <alignment horizontal="center" vertical="center" wrapText="1"/>
      <protection/>
    </xf>
    <xf numFmtId="0" fontId="10" fillId="0" borderId="10" xfId="113" applyFont="1" applyBorder="1" applyAlignment="1">
      <alignment horizontal="center" vertical="center" wrapText="1"/>
      <protection/>
    </xf>
    <xf numFmtId="0" fontId="10" fillId="0" borderId="60" xfId="113" applyFont="1" applyBorder="1" applyAlignment="1">
      <alignment horizontal="center" vertical="center" wrapText="1"/>
      <protection/>
    </xf>
    <xf numFmtId="0" fontId="10" fillId="0" borderId="29" xfId="113" applyFont="1" applyBorder="1" applyAlignment="1">
      <alignment horizontal="center" vertical="center" wrapText="1"/>
      <protection/>
    </xf>
    <xf numFmtId="0" fontId="10" fillId="0" borderId="23" xfId="113" applyFont="1" applyBorder="1" applyAlignment="1">
      <alignment horizontal="center" vertical="center" wrapText="1"/>
      <protection/>
    </xf>
    <xf numFmtId="0" fontId="10" fillId="0" borderId="62" xfId="113" applyFont="1" applyBorder="1" applyAlignment="1">
      <alignment horizontal="center" vertical="center" wrapText="1"/>
      <protection/>
    </xf>
    <xf numFmtId="0" fontId="10" fillId="0" borderId="63" xfId="113" applyFont="1" applyBorder="1" applyAlignment="1">
      <alignment horizontal="center" vertical="center" wrapText="1"/>
      <protection/>
    </xf>
    <xf numFmtId="0" fontId="10" fillId="0" borderId="19" xfId="113" applyFont="1" applyBorder="1" applyAlignment="1">
      <alignment horizontal="center" vertical="center" wrapText="1"/>
      <protection/>
    </xf>
    <xf numFmtId="0" fontId="10" fillId="0" borderId="46" xfId="113" applyFont="1" applyBorder="1" applyAlignment="1">
      <alignment horizontal="center" vertical="center" wrapText="1"/>
      <protection/>
    </xf>
    <xf numFmtId="173" fontId="10" fillId="0" borderId="63" xfId="113" applyNumberFormat="1" applyFont="1" applyBorder="1" applyAlignment="1">
      <alignment horizontal="center" vertical="center" wrapText="1"/>
      <protection/>
    </xf>
    <xf numFmtId="173" fontId="10" fillId="0" borderId="19" xfId="113" applyNumberFormat="1" applyFont="1" applyBorder="1" applyAlignment="1">
      <alignment horizontal="center" vertical="center" wrapText="1"/>
      <protection/>
    </xf>
    <xf numFmtId="173" fontId="10" fillId="0" borderId="46" xfId="113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right" vertical="top"/>
    </xf>
    <xf numFmtId="49" fontId="73" fillId="0" borderId="40" xfId="64" applyNumberFormat="1" applyFont="1" applyBorder="1" applyAlignment="1">
      <alignment horizontal="center" vertical="center" shrinkToFit="1"/>
      <protection/>
    </xf>
    <xf numFmtId="49" fontId="67" fillId="0" borderId="64" xfId="64" applyNumberFormat="1" applyFont="1" applyBorder="1" applyAlignment="1">
      <alignment horizontal="center" vertical="center" wrapText="1"/>
      <protection/>
    </xf>
    <xf numFmtId="49" fontId="67" fillId="0" borderId="65" xfId="64" applyNumberFormat="1" applyFont="1" applyBorder="1" applyAlignment="1">
      <alignment horizontal="center" vertical="center" wrapText="1"/>
      <protection/>
    </xf>
    <xf numFmtId="49" fontId="73" fillId="0" borderId="64" xfId="64" applyNumberFormat="1" applyFont="1" applyBorder="1" applyAlignment="1">
      <alignment horizontal="center" vertical="center" shrinkToFit="1"/>
      <protection/>
    </xf>
    <xf numFmtId="49" fontId="73" fillId="0" borderId="65" xfId="64" applyNumberFormat="1" applyFont="1" applyBorder="1" applyAlignment="1">
      <alignment horizontal="center" vertical="center" shrinkToFit="1"/>
      <protection/>
    </xf>
    <xf numFmtId="49" fontId="73" fillId="0" borderId="66" xfId="64" applyNumberFormat="1" applyFont="1" applyBorder="1" applyAlignment="1">
      <alignment horizontal="center" vertical="center" shrinkToFit="1"/>
      <protection/>
    </xf>
    <xf numFmtId="49" fontId="73" fillId="0" borderId="67" xfId="64" applyNumberFormat="1" applyFont="1" applyBorder="1" applyAlignment="1">
      <alignment horizontal="center" vertical="center" shrinkToFit="1"/>
      <protection/>
    </xf>
    <xf numFmtId="49" fontId="73" fillId="0" borderId="68" xfId="64" applyNumberFormat="1" applyFont="1" applyBorder="1" applyAlignment="1">
      <alignment horizontal="center" vertical="center" shrinkToFit="1"/>
      <protection/>
    </xf>
    <xf numFmtId="49" fontId="73" fillId="0" borderId="69" xfId="64" applyNumberFormat="1" applyFont="1" applyBorder="1" applyAlignment="1">
      <alignment horizontal="center" vertical="center" shrinkToFit="1"/>
      <protection/>
    </xf>
    <xf numFmtId="49" fontId="73" fillId="0" borderId="70" xfId="64" applyNumberFormat="1" applyFont="1" applyBorder="1" applyAlignment="1">
      <alignment horizontal="center" vertical="center" shrinkToFit="1"/>
      <protection/>
    </xf>
    <xf numFmtId="49" fontId="73" fillId="0" borderId="71" xfId="64" applyNumberFormat="1" applyFont="1" applyBorder="1" applyAlignment="1">
      <alignment horizontal="center" vertical="center" shrinkToFit="1"/>
      <protection/>
    </xf>
    <xf numFmtId="0" fontId="5" fillId="0" borderId="0" xfId="0" applyFont="1" applyAlignment="1">
      <alignment horizontal="left"/>
    </xf>
    <xf numFmtId="0" fontId="78" fillId="0" borderId="0" xfId="0" applyFont="1" applyAlignment="1">
      <alignment horizontal="center" vertical="center" wrapText="1"/>
    </xf>
    <xf numFmtId="0" fontId="70" fillId="0" borderId="72" xfId="0" applyFont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</cellXfs>
  <cellStyles count="12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0 4" xfId="56"/>
    <cellStyle name="Обычный 11 2" xfId="57"/>
    <cellStyle name="Обычный 11 3" xfId="58"/>
    <cellStyle name="Обычный 12 2" xfId="59"/>
    <cellStyle name="Обычный 12 3" xfId="60"/>
    <cellStyle name="Обычный 14" xfId="61"/>
    <cellStyle name="Обычный 16" xfId="62"/>
    <cellStyle name="Обычный 19" xfId="63"/>
    <cellStyle name="Обычный 2 10" xfId="64"/>
    <cellStyle name="Обычный 2 11" xfId="65"/>
    <cellStyle name="Обычный 2 12" xfId="66"/>
    <cellStyle name="Обычный 2 13" xfId="67"/>
    <cellStyle name="Обычный 2 2" xfId="68"/>
    <cellStyle name="Обычный 2 3" xfId="69"/>
    <cellStyle name="Обычный 2 4" xfId="70"/>
    <cellStyle name="Обычный 2 5" xfId="71"/>
    <cellStyle name="Обычный 2 6" xfId="72"/>
    <cellStyle name="Обычный 2 7" xfId="73"/>
    <cellStyle name="Обычный 2 8" xfId="74"/>
    <cellStyle name="Обычный 2 9" xfId="75"/>
    <cellStyle name="Обычный 3 10" xfId="76"/>
    <cellStyle name="Обычный 3 11" xfId="77"/>
    <cellStyle name="Обычный 3 12" xfId="78"/>
    <cellStyle name="Обычный 3 13" xfId="79"/>
    <cellStyle name="Обычный 3 14" xfId="80"/>
    <cellStyle name="Обычный 3 2" xfId="81"/>
    <cellStyle name="Обычный 3 3" xfId="82"/>
    <cellStyle name="Обычный 3 4" xfId="83"/>
    <cellStyle name="Обычный 3 5" xfId="84"/>
    <cellStyle name="Обычный 3 6" xfId="85"/>
    <cellStyle name="Обычный 3 7" xfId="86"/>
    <cellStyle name="Обычный 3 8" xfId="87"/>
    <cellStyle name="Обычный 3 9" xfId="88"/>
    <cellStyle name="Обычный 4" xfId="89"/>
    <cellStyle name="Обычный 4 2" xfId="90"/>
    <cellStyle name="Обычный 4 3" xfId="91"/>
    <cellStyle name="Обычный 5" xfId="92"/>
    <cellStyle name="Обычный 5 2" xfId="93"/>
    <cellStyle name="Обычный 6" xfId="94"/>
    <cellStyle name="Обычный 6 2" xfId="95"/>
    <cellStyle name="Обычный 6 3" xfId="96"/>
    <cellStyle name="Обычный 7" xfId="97"/>
    <cellStyle name="Обычный 7 2" xfId="98"/>
    <cellStyle name="Обычный 8" xfId="99"/>
    <cellStyle name="Обычный 9" xfId="100"/>
    <cellStyle name="Обычный 9 10" xfId="101"/>
    <cellStyle name="Обычный 9 11" xfId="102"/>
    <cellStyle name="Обычный 9 12" xfId="103"/>
    <cellStyle name="Обычный 9 13" xfId="104"/>
    <cellStyle name="Обычный 9 2" xfId="105"/>
    <cellStyle name="Обычный 9 3" xfId="106"/>
    <cellStyle name="Обычный 9 4" xfId="107"/>
    <cellStyle name="Обычный 9 5" xfId="108"/>
    <cellStyle name="Обычный 9 6" xfId="109"/>
    <cellStyle name="Обычный 9 7" xfId="110"/>
    <cellStyle name="Обычный 9 8" xfId="111"/>
    <cellStyle name="Обычный 9 9" xfId="112"/>
    <cellStyle name="Обычный_Лист4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Финансовый 10" xfId="123"/>
    <cellStyle name="Финансовый 11" xfId="124"/>
    <cellStyle name="Финансовый 12" xfId="125"/>
    <cellStyle name="Финансовый 13" xfId="126"/>
    <cellStyle name="Финансовый 14" xfId="127"/>
    <cellStyle name="Финансовый 15" xfId="128"/>
    <cellStyle name="Финансовый 16" xfId="129"/>
    <cellStyle name="Финансовый 17" xfId="130"/>
    <cellStyle name="Финансовый 18" xfId="131"/>
    <cellStyle name="Финансовый 2" xfId="132"/>
    <cellStyle name="Финансовый 3" xfId="133"/>
    <cellStyle name="Финансовый 4" xfId="134"/>
    <cellStyle name="Финансовый 5" xfId="135"/>
    <cellStyle name="Финансовый 6" xfId="136"/>
    <cellStyle name="Финансовый 7" xfId="137"/>
    <cellStyle name="Финансовый 8" xfId="138"/>
    <cellStyle name="Финансовый 9" xfId="139"/>
    <cellStyle name="Хороший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2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7.50390625" style="0" customWidth="1"/>
    <col min="2" max="2" width="34.625" style="0" customWidth="1"/>
    <col min="3" max="3" width="17.125" style="0" customWidth="1"/>
  </cols>
  <sheetData>
    <row r="1" spans="1:3" ht="15">
      <c r="A1" s="287" t="s">
        <v>865</v>
      </c>
      <c r="B1" s="287"/>
      <c r="C1" s="287"/>
    </row>
    <row r="2" spans="1:3" ht="15">
      <c r="A2" s="287" t="s">
        <v>852</v>
      </c>
      <c r="B2" s="287"/>
      <c r="C2" s="287"/>
    </row>
    <row r="3" spans="1:3" ht="15">
      <c r="A3" s="287" t="s">
        <v>139</v>
      </c>
      <c r="B3" s="287"/>
      <c r="C3" s="287"/>
    </row>
    <row r="4" spans="1:3" ht="15">
      <c r="A4" s="287" t="s">
        <v>889</v>
      </c>
      <c r="B4" s="287"/>
      <c r="C4" s="287"/>
    </row>
    <row r="5" spans="2:3" ht="15">
      <c r="B5" s="2"/>
      <c r="C5" s="2"/>
    </row>
    <row r="6" spans="2:3" ht="15">
      <c r="B6" s="7"/>
      <c r="C6" s="2"/>
    </row>
    <row r="7" spans="2:3" ht="15">
      <c r="B7" s="7"/>
      <c r="C7" s="2"/>
    </row>
    <row r="8" spans="2:3" ht="15">
      <c r="B8" s="7"/>
      <c r="C8" s="2"/>
    </row>
    <row r="9" spans="1:3" ht="15">
      <c r="A9" s="286" t="s">
        <v>34</v>
      </c>
      <c r="B9" s="286"/>
      <c r="C9" s="286"/>
    </row>
    <row r="10" spans="1:3" ht="15">
      <c r="A10" s="286" t="s">
        <v>110</v>
      </c>
      <c r="B10" s="286"/>
      <c r="C10" s="286"/>
    </row>
    <row r="11" spans="1:3" ht="15">
      <c r="A11" s="286" t="s">
        <v>108</v>
      </c>
      <c r="B11" s="286"/>
      <c r="C11" s="286"/>
    </row>
    <row r="12" spans="1:3" ht="15">
      <c r="A12" s="286" t="s">
        <v>109</v>
      </c>
      <c r="B12" s="286"/>
      <c r="C12" s="286"/>
    </row>
    <row r="13" spans="1:3" ht="15">
      <c r="A13" s="286" t="s">
        <v>111</v>
      </c>
      <c r="B13" s="286"/>
      <c r="C13" s="286"/>
    </row>
    <row r="14" spans="1:3" ht="15">
      <c r="A14" s="286" t="s">
        <v>862</v>
      </c>
      <c r="B14" s="286"/>
      <c r="C14" s="286"/>
    </row>
    <row r="15" spans="2:3" ht="15.75" thickBot="1">
      <c r="B15" s="7"/>
      <c r="C15" s="8" t="s">
        <v>21</v>
      </c>
    </row>
    <row r="16" spans="1:3" ht="15.75" customHeight="1">
      <c r="A16" s="283" t="s">
        <v>112</v>
      </c>
      <c r="B16" s="15"/>
      <c r="C16" s="280" t="s">
        <v>69</v>
      </c>
    </row>
    <row r="17" spans="1:3" ht="15">
      <c r="A17" s="284"/>
      <c r="B17" s="16" t="s">
        <v>83</v>
      </c>
      <c r="C17" s="281"/>
    </row>
    <row r="18" spans="1:3" ht="15">
      <c r="A18" s="284"/>
      <c r="B18" s="16" t="s">
        <v>84</v>
      </c>
      <c r="C18" s="281"/>
    </row>
    <row r="19" spans="1:3" ht="74.25" customHeight="1" thickBot="1">
      <c r="A19" s="285"/>
      <c r="B19" s="18"/>
      <c r="C19" s="282"/>
    </row>
    <row r="20" spans="1:3" ht="30.75">
      <c r="A20" s="17" t="s">
        <v>127</v>
      </c>
      <c r="B20" s="20" t="s">
        <v>115</v>
      </c>
      <c r="C20" s="23">
        <f>C21</f>
        <v>-3261</v>
      </c>
    </row>
    <row r="21" spans="1:3" ht="30.75">
      <c r="A21" s="17" t="s">
        <v>86</v>
      </c>
      <c r="B21" s="20" t="s">
        <v>85</v>
      </c>
      <c r="C21" s="23">
        <f>C22+C26</f>
        <v>-3261</v>
      </c>
    </row>
    <row r="22" spans="1:3" ht="15">
      <c r="A22" s="19" t="s">
        <v>101</v>
      </c>
      <c r="B22" s="20" t="s">
        <v>102</v>
      </c>
      <c r="C22" s="23">
        <f>C23</f>
        <v>-442890</v>
      </c>
    </row>
    <row r="23" spans="1:3" ht="15">
      <c r="A23" s="19" t="s">
        <v>103</v>
      </c>
      <c r="B23" s="20" t="s">
        <v>104</v>
      </c>
      <c r="C23" s="23">
        <f>C24</f>
        <v>-442890</v>
      </c>
    </row>
    <row r="24" spans="1:3" ht="15">
      <c r="A24" s="19" t="s">
        <v>103</v>
      </c>
      <c r="B24" s="20" t="s">
        <v>105</v>
      </c>
      <c r="C24" s="23">
        <f>C25</f>
        <v>-442890</v>
      </c>
    </row>
    <row r="25" spans="1:3" ht="31.5" thickBot="1">
      <c r="A25" s="21" t="s">
        <v>106</v>
      </c>
      <c r="B25" s="20" t="s">
        <v>107</v>
      </c>
      <c r="C25" s="23">
        <v>-442890</v>
      </c>
    </row>
    <row r="26" spans="1:3" ht="30" customHeight="1">
      <c r="A26" s="19" t="s">
        <v>88</v>
      </c>
      <c r="B26" s="20" t="s">
        <v>87</v>
      </c>
      <c r="C26" s="23">
        <f>C27</f>
        <v>439629</v>
      </c>
    </row>
    <row r="27" spans="1:3" ht="15">
      <c r="A27" s="19" t="s">
        <v>90</v>
      </c>
      <c r="B27" s="20" t="s">
        <v>89</v>
      </c>
      <c r="C27" s="23">
        <f>C28</f>
        <v>439629</v>
      </c>
    </row>
    <row r="28" spans="1:3" ht="37.5" customHeight="1">
      <c r="A28" s="19" t="s">
        <v>92</v>
      </c>
      <c r="B28" s="20" t="s">
        <v>91</v>
      </c>
      <c r="C28" s="23">
        <f>C29</f>
        <v>439629</v>
      </c>
    </row>
    <row r="29" spans="1:3" ht="46.5" customHeight="1" thickBot="1">
      <c r="A29" s="21" t="s">
        <v>94</v>
      </c>
      <c r="B29" s="22" t="s">
        <v>93</v>
      </c>
      <c r="C29" s="23">
        <v>439629</v>
      </c>
    </row>
  </sheetData>
  <sheetProtection/>
  <mergeCells count="12">
    <mergeCell ref="A1:C1"/>
    <mergeCell ref="A2:C2"/>
    <mergeCell ref="A3:C3"/>
    <mergeCell ref="A4:C4"/>
    <mergeCell ref="C16:C19"/>
    <mergeCell ref="A16:A19"/>
    <mergeCell ref="A9:C9"/>
    <mergeCell ref="A10:C10"/>
    <mergeCell ref="A14:C14"/>
    <mergeCell ref="A11:C11"/>
    <mergeCell ref="A12:C12"/>
    <mergeCell ref="A13:C13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2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7.50390625" style="0" customWidth="1"/>
    <col min="2" max="2" width="34.625" style="0" customWidth="1"/>
    <col min="3" max="3" width="17.125" style="0" customWidth="1"/>
  </cols>
  <sheetData>
    <row r="1" spans="1:3" ht="15">
      <c r="A1" s="287" t="s">
        <v>866</v>
      </c>
      <c r="B1" s="287"/>
      <c r="C1" s="287"/>
    </row>
    <row r="2" spans="1:3" ht="15">
      <c r="A2" s="287" t="s">
        <v>852</v>
      </c>
      <c r="B2" s="287"/>
      <c r="C2" s="287"/>
    </row>
    <row r="3" spans="1:3" ht="15">
      <c r="A3" s="287" t="s">
        <v>139</v>
      </c>
      <c r="B3" s="287"/>
      <c r="C3" s="287"/>
    </row>
    <row r="4" spans="1:3" ht="15">
      <c r="A4" s="287" t="s">
        <v>890</v>
      </c>
      <c r="B4" s="287"/>
      <c r="C4" s="287"/>
    </row>
    <row r="5" spans="2:3" ht="15">
      <c r="B5" s="2"/>
      <c r="C5" s="2"/>
    </row>
    <row r="6" spans="2:3" ht="15">
      <c r="B6" s="7"/>
      <c r="C6" s="2"/>
    </row>
    <row r="7" spans="2:3" ht="15">
      <c r="B7" s="7"/>
      <c r="C7" s="2"/>
    </row>
    <row r="8" spans="2:3" ht="15">
      <c r="B8" s="7"/>
      <c r="C8" s="2"/>
    </row>
    <row r="9" spans="1:3" ht="15">
      <c r="A9" s="286" t="s">
        <v>34</v>
      </c>
      <c r="B9" s="286"/>
      <c r="C9" s="286"/>
    </row>
    <row r="10" spans="1:3" ht="15">
      <c r="A10" s="286" t="s">
        <v>113</v>
      </c>
      <c r="B10" s="286"/>
      <c r="C10" s="286"/>
    </row>
    <row r="11" spans="1:3" ht="15">
      <c r="A11" s="286" t="s">
        <v>114</v>
      </c>
      <c r="B11" s="286"/>
      <c r="C11" s="286"/>
    </row>
    <row r="12" spans="1:3" ht="15">
      <c r="A12" s="286" t="s">
        <v>863</v>
      </c>
      <c r="B12" s="286"/>
      <c r="C12" s="286"/>
    </row>
    <row r="13" spans="2:3" ht="15.75" thickBot="1">
      <c r="B13" s="7"/>
      <c r="C13" s="8" t="s">
        <v>21</v>
      </c>
    </row>
    <row r="14" spans="1:3" ht="15.75" customHeight="1">
      <c r="A14" s="283" t="s">
        <v>112</v>
      </c>
      <c r="B14" s="15"/>
      <c r="C14" s="280" t="s">
        <v>69</v>
      </c>
    </row>
    <row r="15" spans="1:3" ht="15">
      <c r="A15" s="284"/>
      <c r="B15" s="16" t="s">
        <v>83</v>
      </c>
      <c r="C15" s="281"/>
    </row>
    <row r="16" spans="1:3" ht="15">
      <c r="A16" s="284"/>
      <c r="B16" s="16" t="s">
        <v>84</v>
      </c>
      <c r="C16" s="281"/>
    </row>
    <row r="17" spans="1:3" ht="74.25" customHeight="1" thickBot="1">
      <c r="A17" s="285"/>
      <c r="B17" s="18"/>
      <c r="C17" s="282"/>
    </row>
    <row r="18" spans="1:3" ht="30.75">
      <c r="A18" s="17" t="s">
        <v>126</v>
      </c>
      <c r="B18" s="20" t="s">
        <v>116</v>
      </c>
      <c r="C18" s="23">
        <f>SUM(C19)</f>
        <v>-3261</v>
      </c>
    </row>
    <row r="19" spans="1:3" ht="30.75">
      <c r="A19" s="17" t="s">
        <v>86</v>
      </c>
      <c r="B19" s="20" t="s">
        <v>119</v>
      </c>
      <c r="C19" s="23">
        <f>SUM(C20+C24)</f>
        <v>-3261</v>
      </c>
    </row>
    <row r="20" spans="1:3" ht="15">
      <c r="A20" s="19" t="s">
        <v>101</v>
      </c>
      <c r="B20" s="20" t="s">
        <v>117</v>
      </c>
      <c r="C20" s="23">
        <f>C21</f>
        <v>-442890</v>
      </c>
    </row>
    <row r="21" spans="1:3" ht="15">
      <c r="A21" s="19" t="s">
        <v>103</v>
      </c>
      <c r="B21" s="20" t="s">
        <v>118</v>
      </c>
      <c r="C21" s="23">
        <f>C22</f>
        <v>-442890</v>
      </c>
    </row>
    <row r="22" spans="1:3" ht="15">
      <c r="A22" s="19" t="s">
        <v>103</v>
      </c>
      <c r="B22" s="20" t="s">
        <v>120</v>
      </c>
      <c r="C22" s="23">
        <f>C23</f>
        <v>-442890</v>
      </c>
    </row>
    <row r="23" spans="1:3" ht="31.5" thickBot="1">
      <c r="A23" s="21" t="s">
        <v>106</v>
      </c>
      <c r="B23" s="20" t="s">
        <v>121</v>
      </c>
      <c r="C23" s="23">
        <v>-442890</v>
      </c>
    </row>
    <row r="24" spans="1:3" ht="30" customHeight="1">
      <c r="A24" s="19" t="s">
        <v>88</v>
      </c>
      <c r="B24" s="20" t="s">
        <v>122</v>
      </c>
      <c r="C24" s="23">
        <f>C25</f>
        <v>439629</v>
      </c>
    </row>
    <row r="25" spans="1:3" ht="15">
      <c r="A25" s="19" t="s">
        <v>90</v>
      </c>
      <c r="B25" s="20" t="s">
        <v>123</v>
      </c>
      <c r="C25" s="23">
        <f>C26</f>
        <v>439629</v>
      </c>
    </row>
    <row r="26" spans="1:3" ht="37.5" customHeight="1">
      <c r="A26" s="19" t="s">
        <v>92</v>
      </c>
      <c r="B26" s="20" t="s">
        <v>124</v>
      </c>
      <c r="C26" s="23">
        <f>C27</f>
        <v>439629</v>
      </c>
    </row>
    <row r="27" spans="1:3" ht="46.5" customHeight="1" thickBot="1">
      <c r="A27" s="21" t="s">
        <v>94</v>
      </c>
      <c r="B27" s="22" t="s">
        <v>125</v>
      </c>
      <c r="C27" s="23">
        <v>439629</v>
      </c>
    </row>
  </sheetData>
  <sheetProtection/>
  <mergeCells count="10">
    <mergeCell ref="A1:C1"/>
    <mergeCell ref="A2:C2"/>
    <mergeCell ref="A3:C3"/>
    <mergeCell ref="A4:C4"/>
    <mergeCell ref="A14:A17"/>
    <mergeCell ref="C14:C17"/>
    <mergeCell ref="A9:C9"/>
    <mergeCell ref="A10:C10"/>
    <mergeCell ref="A11:C11"/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6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25.125" style="0" customWidth="1"/>
    <col min="2" max="2" width="53.875" style="0" customWidth="1"/>
    <col min="3" max="3" width="17.125" style="0" customWidth="1"/>
  </cols>
  <sheetData>
    <row r="1" spans="1:2" ht="14.25" customHeight="1">
      <c r="A1" s="2"/>
      <c r="B1" s="273" t="s">
        <v>142</v>
      </c>
    </row>
    <row r="2" spans="1:3" ht="15">
      <c r="A2" s="287" t="s">
        <v>854</v>
      </c>
      <c r="B2" s="287"/>
      <c r="C2" s="287"/>
    </row>
    <row r="3" spans="1:3" ht="15">
      <c r="A3" s="287" t="s">
        <v>853</v>
      </c>
      <c r="B3" s="287"/>
      <c r="C3" s="287"/>
    </row>
    <row r="4" spans="1:3" ht="15">
      <c r="A4" s="287" t="s">
        <v>889</v>
      </c>
      <c r="B4" s="287"/>
      <c r="C4" s="287"/>
    </row>
    <row r="5" spans="1:2" ht="15">
      <c r="A5" s="2"/>
      <c r="B5" s="14"/>
    </row>
    <row r="6" spans="1:2" ht="15">
      <c r="A6" s="2"/>
      <c r="B6" s="2"/>
    </row>
    <row r="7" spans="1:3" ht="15">
      <c r="A7" s="286" t="s">
        <v>128</v>
      </c>
      <c r="B7" s="286"/>
      <c r="C7" s="286"/>
    </row>
    <row r="8" spans="1:3" ht="15">
      <c r="A8" s="286" t="s">
        <v>28</v>
      </c>
      <c r="B8" s="286"/>
      <c r="C8" s="286"/>
    </row>
    <row r="9" spans="1:3" ht="15">
      <c r="A9" s="286" t="s">
        <v>129</v>
      </c>
      <c r="B9" s="286"/>
      <c r="C9" s="286"/>
    </row>
    <row r="10" spans="1:2" ht="15">
      <c r="A10" s="286" t="s">
        <v>855</v>
      </c>
      <c r="B10" s="286"/>
    </row>
    <row r="11" spans="1:2" ht="15">
      <c r="A11" s="7"/>
      <c r="B11" s="7"/>
    </row>
    <row r="12" spans="1:3" ht="15.75" thickBot="1">
      <c r="A12" s="7"/>
      <c r="B12" s="7"/>
      <c r="C12" s="2" t="s">
        <v>55</v>
      </c>
    </row>
    <row r="13" spans="1:3" ht="16.5" customHeight="1">
      <c r="A13" s="107" t="s">
        <v>0</v>
      </c>
      <c r="B13" s="291" t="s">
        <v>1</v>
      </c>
      <c r="C13" s="288" t="s">
        <v>69</v>
      </c>
    </row>
    <row r="14" spans="1:3" ht="26.25">
      <c r="A14" s="108" t="s">
        <v>2</v>
      </c>
      <c r="B14" s="292"/>
      <c r="C14" s="289"/>
    </row>
    <row r="15" spans="1:3" ht="12.75">
      <c r="A15" s="108" t="s">
        <v>3</v>
      </c>
      <c r="B15" s="292"/>
      <c r="C15" s="289"/>
    </row>
    <row r="16" spans="1:3" ht="12.75">
      <c r="A16" s="109"/>
      <c r="B16" s="293"/>
      <c r="C16" s="290"/>
    </row>
    <row r="17" spans="1:3" ht="12.75">
      <c r="A17" s="110" t="s">
        <v>4</v>
      </c>
      <c r="B17" s="111" t="s">
        <v>5</v>
      </c>
      <c r="C17" s="112">
        <f>C18+C20+C22+C25+C31+C36+C47+C41</f>
        <v>32640</v>
      </c>
    </row>
    <row r="18" spans="1:3" ht="12.75">
      <c r="A18" s="113" t="s">
        <v>130</v>
      </c>
      <c r="B18" s="114" t="s">
        <v>6</v>
      </c>
      <c r="C18" s="115">
        <f>C19</f>
        <v>7231.9</v>
      </c>
    </row>
    <row r="19" spans="1:3" ht="12.75">
      <c r="A19" s="116" t="s">
        <v>144</v>
      </c>
      <c r="B19" s="117" t="s">
        <v>7</v>
      </c>
      <c r="C19" s="118">
        <v>7231.9</v>
      </c>
    </row>
    <row r="20" spans="1:3" ht="39">
      <c r="A20" s="113" t="s">
        <v>185</v>
      </c>
      <c r="B20" s="119" t="s">
        <v>156</v>
      </c>
      <c r="C20" s="120">
        <f>C21</f>
        <v>4042.6</v>
      </c>
    </row>
    <row r="21" spans="1:3" ht="26.25">
      <c r="A21" s="116" t="s">
        <v>186</v>
      </c>
      <c r="B21" s="117" t="s">
        <v>159</v>
      </c>
      <c r="C21" s="118">
        <v>4042.6</v>
      </c>
    </row>
    <row r="22" spans="1:3" ht="12.75">
      <c r="A22" s="113" t="s">
        <v>131</v>
      </c>
      <c r="B22" s="114" t="s">
        <v>8</v>
      </c>
      <c r="C22" s="115">
        <f>C23+C24</f>
        <v>11583.8</v>
      </c>
    </row>
    <row r="23" spans="1:3" ht="12.75">
      <c r="A23" s="116" t="s">
        <v>145</v>
      </c>
      <c r="B23" s="117" t="s">
        <v>9</v>
      </c>
      <c r="C23" s="118">
        <v>3501.7</v>
      </c>
    </row>
    <row r="24" spans="1:3" ht="12.75">
      <c r="A24" s="116" t="s">
        <v>146</v>
      </c>
      <c r="B24" s="117" t="s">
        <v>10</v>
      </c>
      <c r="C24" s="118">
        <v>8082.1</v>
      </c>
    </row>
    <row r="25" spans="1:3" ht="39">
      <c r="A25" s="113" t="s">
        <v>207</v>
      </c>
      <c r="B25" s="119" t="s">
        <v>11</v>
      </c>
      <c r="C25" s="115">
        <f>SUM(C26:C30)</f>
        <v>4656.8</v>
      </c>
    </row>
    <row r="26" spans="1:3" ht="59.25" customHeight="1">
      <c r="A26" s="116" t="s">
        <v>230</v>
      </c>
      <c r="B26" s="121" t="s">
        <v>63</v>
      </c>
      <c r="C26" s="118">
        <v>377.5</v>
      </c>
    </row>
    <row r="27" spans="1:3" ht="59.25" customHeight="1">
      <c r="A27" s="116" t="s">
        <v>229</v>
      </c>
      <c r="B27" s="121" t="s">
        <v>63</v>
      </c>
      <c r="C27" s="118">
        <v>1360.5</v>
      </c>
    </row>
    <row r="28" spans="1:3" ht="39">
      <c r="A28" s="116" t="s">
        <v>231</v>
      </c>
      <c r="B28" s="121" t="s">
        <v>138</v>
      </c>
      <c r="C28" s="118">
        <v>42.3</v>
      </c>
    </row>
    <row r="29" spans="1:3" ht="26.25">
      <c r="A29" s="116" t="s">
        <v>208</v>
      </c>
      <c r="B29" s="121" t="s">
        <v>158</v>
      </c>
      <c r="C29" s="118">
        <v>2876.5</v>
      </c>
    </row>
    <row r="30" spans="1:3" ht="26.25">
      <c r="A30" s="116" t="s">
        <v>209</v>
      </c>
      <c r="B30" s="117" t="s">
        <v>59</v>
      </c>
      <c r="C30" s="118">
        <v>0</v>
      </c>
    </row>
    <row r="31" spans="1:3" ht="39">
      <c r="A31" s="113" t="s">
        <v>210</v>
      </c>
      <c r="B31" s="122" t="s">
        <v>62</v>
      </c>
      <c r="C31" s="120">
        <f>SUM(C32:C35)</f>
        <v>2670.4</v>
      </c>
    </row>
    <row r="32" spans="1:3" ht="39">
      <c r="A32" s="123" t="s">
        <v>211</v>
      </c>
      <c r="B32" s="124" t="s">
        <v>62</v>
      </c>
      <c r="C32" s="118">
        <v>88.9</v>
      </c>
    </row>
    <row r="33" spans="1:3" ht="39">
      <c r="A33" s="123" t="s">
        <v>212</v>
      </c>
      <c r="B33" s="124" t="s">
        <v>62</v>
      </c>
      <c r="C33" s="118">
        <v>1798.2</v>
      </c>
    </row>
    <row r="34" spans="1:3" ht="39">
      <c r="A34" s="123" t="s">
        <v>213</v>
      </c>
      <c r="B34" s="124" t="s">
        <v>62</v>
      </c>
      <c r="C34" s="118">
        <v>778.7</v>
      </c>
    </row>
    <row r="35" spans="1:3" ht="39">
      <c r="A35" s="123" t="s">
        <v>803</v>
      </c>
      <c r="B35" s="124" t="s">
        <v>804</v>
      </c>
      <c r="C35" s="118">
        <v>4.6</v>
      </c>
    </row>
    <row r="36" spans="1:3" ht="26.25">
      <c r="A36" s="113" t="s">
        <v>215</v>
      </c>
      <c r="B36" s="122" t="s">
        <v>60</v>
      </c>
      <c r="C36" s="115">
        <f>SUM(C37:C40)</f>
        <v>2415.6000000000004</v>
      </c>
    </row>
    <row r="37" spans="1:3" ht="69" customHeight="1">
      <c r="A37" s="123" t="s">
        <v>214</v>
      </c>
      <c r="B37" s="125" t="s">
        <v>61</v>
      </c>
      <c r="C37" s="118">
        <v>1172.4</v>
      </c>
    </row>
    <row r="38" spans="1:3" ht="69" customHeight="1">
      <c r="A38" s="123" t="s">
        <v>796</v>
      </c>
      <c r="B38" s="125" t="s">
        <v>65</v>
      </c>
      <c r="C38" s="118">
        <v>0.2</v>
      </c>
    </row>
    <row r="39" spans="1:3" ht="69" customHeight="1">
      <c r="A39" s="123" t="s">
        <v>216</v>
      </c>
      <c r="B39" s="125" t="s">
        <v>65</v>
      </c>
      <c r="C39" s="118">
        <v>129</v>
      </c>
    </row>
    <row r="40" spans="1:3" ht="39">
      <c r="A40" s="123" t="s">
        <v>529</v>
      </c>
      <c r="B40" s="126" t="s">
        <v>78</v>
      </c>
      <c r="C40" s="118">
        <v>1114</v>
      </c>
    </row>
    <row r="41" spans="1:3" ht="12.75">
      <c r="A41" s="127" t="s">
        <v>234</v>
      </c>
      <c r="B41" s="128" t="s">
        <v>235</v>
      </c>
      <c r="C41" s="120">
        <f>C42+C43+C45+C46+C44</f>
        <v>43.199999999999996</v>
      </c>
    </row>
    <row r="42" spans="1:3" ht="52.5">
      <c r="A42" s="123" t="s">
        <v>682</v>
      </c>
      <c r="B42" s="126" t="s">
        <v>683</v>
      </c>
      <c r="C42" s="118">
        <v>33.3</v>
      </c>
    </row>
    <row r="43" spans="1:3" ht="52.5">
      <c r="A43" s="123" t="s">
        <v>684</v>
      </c>
      <c r="B43" s="126" t="s">
        <v>685</v>
      </c>
      <c r="C43" s="118">
        <v>8</v>
      </c>
    </row>
    <row r="44" spans="1:3" ht="66">
      <c r="A44" s="123" t="s">
        <v>856</v>
      </c>
      <c r="B44" s="126" t="s">
        <v>798</v>
      </c>
      <c r="C44" s="118">
        <v>0.2</v>
      </c>
    </row>
    <row r="45" spans="1:3" ht="52.5">
      <c r="A45" s="123" t="s">
        <v>750</v>
      </c>
      <c r="B45" s="126" t="s">
        <v>685</v>
      </c>
      <c r="C45" s="118">
        <v>1.3</v>
      </c>
    </row>
    <row r="46" spans="1:3" ht="66">
      <c r="A46" s="123" t="s">
        <v>797</v>
      </c>
      <c r="B46" s="126" t="s">
        <v>798</v>
      </c>
      <c r="C46" s="118">
        <v>0.4</v>
      </c>
    </row>
    <row r="47" spans="1:3" ht="12.75">
      <c r="A47" s="113" t="s">
        <v>53</v>
      </c>
      <c r="B47" s="122" t="s">
        <v>54</v>
      </c>
      <c r="C47" s="118">
        <f>C48</f>
        <v>-4.3</v>
      </c>
    </row>
    <row r="48" spans="1:3" ht="26.25">
      <c r="A48" s="123" t="s">
        <v>857</v>
      </c>
      <c r="B48" s="125" t="s">
        <v>223</v>
      </c>
      <c r="C48" s="129">
        <v>-4.3</v>
      </c>
    </row>
    <row r="49" spans="1:3" ht="12.75">
      <c r="A49" s="110" t="s">
        <v>12</v>
      </c>
      <c r="B49" s="111" t="s">
        <v>13</v>
      </c>
      <c r="C49" s="130">
        <f>C50+C66</f>
        <v>410249.99999999994</v>
      </c>
    </row>
    <row r="50" spans="1:3" ht="26.25">
      <c r="A50" s="110" t="s">
        <v>227</v>
      </c>
      <c r="B50" s="111" t="s">
        <v>228</v>
      </c>
      <c r="C50" s="130">
        <f>C51+C54+C61+C64</f>
        <v>410031.49999999994</v>
      </c>
    </row>
    <row r="51" spans="1:3" ht="26.25">
      <c r="A51" s="127" t="s">
        <v>233</v>
      </c>
      <c r="B51" s="131" t="s">
        <v>14</v>
      </c>
      <c r="C51" s="132">
        <f>SUM(C52:C53)</f>
        <v>34356.8</v>
      </c>
    </row>
    <row r="52" spans="1:3" ht="26.25">
      <c r="A52" s="116" t="s">
        <v>686</v>
      </c>
      <c r="B52" s="133" t="s">
        <v>801</v>
      </c>
      <c r="C52" s="134">
        <v>9889</v>
      </c>
    </row>
    <row r="53" spans="1:3" ht="26.25">
      <c r="A53" s="116" t="s">
        <v>799</v>
      </c>
      <c r="B53" s="133" t="s">
        <v>800</v>
      </c>
      <c r="C53" s="134">
        <v>24467.8</v>
      </c>
    </row>
    <row r="54" spans="1:3" ht="26.25">
      <c r="A54" s="127" t="s">
        <v>15</v>
      </c>
      <c r="B54" s="135" t="s">
        <v>52</v>
      </c>
      <c r="C54" s="136">
        <f>C55</f>
        <v>311585.69999999995</v>
      </c>
    </row>
    <row r="55" spans="1:3" ht="26.25">
      <c r="A55" s="123" t="s">
        <v>687</v>
      </c>
      <c r="B55" s="146" t="s">
        <v>650</v>
      </c>
      <c r="C55" s="136">
        <f>C56+C57+C58+C59+C60</f>
        <v>311585.69999999995</v>
      </c>
    </row>
    <row r="56" spans="1:3" ht="52.5">
      <c r="A56" s="123" t="s">
        <v>751</v>
      </c>
      <c r="B56" s="146" t="s">
        <v>753</v>
      </c>
      <c r="C56" s="134">
        <v>177079.6</v>
      </c>
    </row>
    <row r="57" spans="1:3" ht="52.5">
      <c r="A57" s="116" t="s">
        <v>752</v>
      </c>
      <c r="B57" s="146" t="s">
        <v>754</v>
      </c>
      <c r="C57" s="137">
        <v>103094.9</v>
      </c>
    </row>
    <row r="58" spans="1:3" ht="39">
      <c r="A58" s="116" t="s">
        <v>755</v>
      </c>
      <c r="B58" s="146" t="s">
        <v>756</v>
      </c>
      <c r="C58" s="137">
        <v>26434.6</v>
      </c>
    </row>
    <row r="59" spans="1:3" ht="26.25">
      <c r="A59" s="116" t="s">
        <v>757</v>
      </c>
      <c r="B59" s="146" t="s">
        <v>680</v>
      </c>
      <c r="C59" s="137">
        <v>4448.3</v>
      </c>
    </row>
    <row r="60" spans="1:3" ht="12.75">
      <c r="A60" s="116" t="s">
        <v>688</v>
      </c>
      <c r="B60" s="133" t="s">
        <v>132</v>
      </c>
      <c r="C60" s="137">
        <v>528.3</v>
      </c>
    </row>
    <row r="61" spans="1:3" ht="26.25">
      <c r="A61" s="127" t="s">
        <v>157</v>
      </c>
      <c r="B61" s="135" t="s">
        <v>16</v>
      </c>
      <c r="C61" s="136">
        <f>C63+C62</f>
        <v>777.9</v>
      </c>
    </row>
    <row r="62" spans="1:3" ht="26.25">
      <c r="A62" s="123" t="s">
        <v>858</v>
      </c>
      <c r="B62" s="146" t="s">
        <v>859</v>
      </c>
      <c r="C62" s="274">
        <v>2.1</v>
      </c>
    </row>
    <row r="63" spans="1:3" ht="39">
      <c r="A63" s="138" t="s">
        <v>689</v>
      </c>
      <c r="B63" s="139" t="s">
        <v>17</v>
      </c>
      <c r="C63" s="137">
        <v>775.8</v>
      </c>
    </row>
    <row r="64" spans="1:3" s="9" customFormat="1" ht="12.75">
      <c r="A64" s="140" t="s">
        <v>691</v>
      </c>
      <c r="B64" s="244" t="s">
        <v>597</v>
      </c>
      <c r="C64" s="245">
        <f>C65</f>
        <v>63311.1</v>
      </c>
    </row>
    <row r="65" spans="1:3" ht="26.25">
      <c r="A65" s="138" t="s">
        <v>690</v>
      </c>
      <c r="B65" s="243" t="s">
        <v>681</v>
      </c>
      <c r="C65" s="137">
        <v>63311.1</v>
      </c>
    </row>
    <row r="66" spans="1:3" ht="12.75">
      <c r="A66" s="140" t="s">
        <v>224</v>
      </c>
      <c r="B66" s="141" t="s">
        <v>225</v>
      </c>
      <c r="C66" s="136">
        <f>C67+C68</f>
        <v>218.5</v>
      </c>
    </row>
    <row r="67" spans="1:3" ht="27" customHeight="1">
      <c r="A67" s="138" t="s">
        <v>232</v>
      </c>
      <c r="B67" s="142" t="s">
        <v>226</v>
      </c>
      <c r="C67" s="137">
        <v>124.5</v>
      </c>
    </row>
    <row r="68" spans="1:3" ht="27" customHeight="1">
      <c r="A68" s="138" t="s">
        <v>802</v>
      </c>
      <c r="B68" s="142" t="s">
        <v>226</v>
      </c>
      <c r="C68" s="137">
        <v>94</v>
      </c>
    </row>
    <row r="69" spans="1:3" ht="13.5" thickBot="1">
      <c r="A69" s="143" t="s">
        <v>18</v>
      </c>
      <c r="B69" s="144" t="s">
        <v>19</v>
      </c>
      <c r="C69" s="145">
        <f>C49+C17</f>
        <v>442889.99999999994</v>
      </c>
    </row>
  </sheetData>
  <sheetProtection/>
  <mergeCells count="9">
    <mergeCell ref="A2:C2"/>
    <mergeCell ref="A3:C3"/>
    <mergeCell ref="A4:C4"/>
    <mergeCell ref="C13:C16"/>
    <mergeCell ref="B13:B16"/>
    <mergeCell ref="A10:B10"/>
    <mergeCell ref="A7:C7"/>
    <mergeCell ref="A8:C8"/>
    <mergeCell ref="A9:C9"/>
  </mergeCells>
  <printOptions/>
  <pageMargins left="0.7874015748031497" right="0.1968503937007874" top="0.3937007874015748" bottom="0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C17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7.875" style="0" customWidth="1"/>
    <col min="2" max="2" width="27.875" style="0" customWidth="1"/>
    <col min="3" max="3" width="14.375" style="72" customWidth="1"/>
    <col min="4" max="4" width="19.625" style="0" customWidth="1"/>
    <col min="5" max="5" width="50.125" style="0" customWidth="1"/>
    <col min="6" max="6" width="23.875" style="0" customWidth="1"/>
  </cols>
  <sheetData>
    <row r="1" spans="1:3" ht="14.25" customHeight="1">
      <c r="A1" s="287" t="s">
        <v>140</v>
      </c>
      <c r="B1" s="287"/>
      <c r="C1" s="287"/>
    </row>
    <row r="2" spans="1:3" ht="15">
      <c r="A2" s="287" t="s">
        <v>888</v>
      </c>
      <c r="B2" s="287"/>
      <c r="C2" s="287"/>
    </row>
    <row r="3" spans="1:3" ht="15">
      <c r="A3" s="287" t="s">
        <v>139</v>
      </c>
      <c r="B3" s="287"/>
      <c r="C3" s="287"/>
    </row>
    <row r="4" spans="1:3" ht="15">
      <c r="A4" s="287" t="s">
        <v>891</v>
      </c>
      <c r="B4" s="287"/>
      <c r="C4" s="287"/>
    </row>
    <row r="5" spans="1:2" ht="15">
      <c r="A5" s="14"/>
      <c r="B5" s="14"/>
    </row>
    <row r="6" spans="1:2" ht="15">
      <c r="A6" s="2"/>
      <c r="B6" s="2"/>
    </row>
    <row r="7" spans="1:3" ht="15">
      <c r="A7" s="286" t="s">
        <v>128</v>
      </c>
      <c r="B7" s="286"/>
      <c r="C7" s="286"/>
    </row>
    <row r="8" spans="1:3" ht="15">
      <c r="A8" s="286" t="s">
        <v>133</v>
      </c>
      <c r="B8" s="286"/>
      <c r="C8" s="286"/>
    </row>
    <row r="9" spans="1:3" ht="15">
      <c r="A9" s="286" t="s">
        <v>134</v>
      </c>
      <c r="B9" s="286"/>
      <c r="C9" s="286"/>
    </row>
    <row r="10" spans="1:3" ht="15">
      <c r="A10" s="286" t="s">
        <v>135</v>
      </c>
      <c r="B10" s="286"/>
      <c r="C10" s="286"/>
    </row>
    <row r="11" spans="1:2" ht="15">
      <c r="A11" s="286" t="s">
        <v>851</v>
      </c>
      <c r="B11" s="286"/>
    </row>
    <row r="12" spans="1:2" ht="15">
      <c r="A12" s="7"/>
      <c r="B12" s="7"/>
    </row>
    <row r="13" spans="1:3" ht="15.75" thickBot="1">
      <c r="A13" s="7"/>
      <c r="B13" s="7"/>
      <c r="C13" s="73" t="s">
        <v>678</v>
      </c>
    </row>
    <row r="14" spans="1:3" ht="16.5" customHeight="1">
      <c r="A14" s="294" t="s">
        <v>1</v>
      </c>
      <c r="B14" s="228" t="s">
        <v>0</v>
      </c>
      <c r="C14" s="297" t="s">
        <v>206</v>
      </c>
    </row>
    <row r="15" spans="1:3" ht="12.75">
      <c r="A15" s="295"/>
      <c r="B15" s="229" t="s">
        <v>2</v>
      </c>
      <c r="C15" s="298"/>
    </row>
    <row r="16" spans="1:3" ht="12.75">
      <c r="A16" s="295"/>
      <c r="B16" s="229" t="s">
        <v>3</v>
      </c>
      <c r="C16" s="298"/>
    </row>
    <row r="17" spans="1:3" ht="13.5" thickBot="1">
      <c r="A17" s="296"/>
      <c r="B17" s="230"/>
      <c r="C17" s="299"/>
    </row>
    <row r="18" spans="1:3" s="9" customFormat="1" ht="12.75">
      <c r="A18" s="248" t="s">
        <v>692</v>
      </c>
      <c r="C18" s="249">
        <v>442890057.84</v>
      </c>
    </row>
    <row r="19" spans="1:3" ht="12.75">
      <c r="A19" s="251" t="s">
        <v>188</v>
      </c>
      <c r="B19" s="250" t="s">
        <v>236</v>
      </c>
      <c r="C19" s="252">
        <v>32639982.48</v>
      </c>
    </row>
    <row r="20" spans="1:3" s="9" customFormat="1" ht="12.75">
      <c r="A20" s="251" t="s">
        <v>6</v>
      </c>
      <c r="B20" s="250" t="s">
        <v>237</v>
      </c>
      <c r="C20" s="252">
        <v>7231936.36</v>
      </c>
    </row>
    <row r="21" spans="1:3" ht="12.75">
      <c r="A21" s="251" t="s">
        <v>189</v>
      </c>
      <c r="B21" s="250" t="s">
        <v>238</v>
      </c>
      <c r="C21" s="252">
        <v>7231936.36</v>
      </c>
    </row>
    <row r="22" spans="1:3" ht="30">
      <c r="A22" s="253" t="s">
        <v>693</v>
      </c>
      <c r="B22" s="250" t="s">
        <v>239</v>
      </c>
      <c r="C22" s="252">
        <v>7165099.68</v>
      </c>
    </row>
    <row r="23" spans="1:3" ht="40.5">
      <c r="A23" s="253" t="s">
        <v>530</v>
      </c>
      <c r="B23" s="250" t="s">
        <v>240</v>
      </c>
      <c r="C23" s="252">
        <v>7144575.88</v>
      </c>
    </row>
    <row r="24" spans="1:3" ht="40.5">
      <c r="A24" s="255" t="s">
        <v>530</v>
      </c>
      <c r="B24" s="254" t="s">
        <v>240</v>
      </c>
      <c r="C24" s="256">
        <v>7144575.88</v>
      </c>
    </row>
    <row r="25" spans="1:3" ht="40.5">
      <c r="A25" s="253" t="s">
        <v>531</v>
      </c>
      <c r="B25" s="250" t="s">
        <v>241</v>
      </c>
      <c r="C25" s="252">
        <v>4755.23</v>
      </c>
    </row>
    <row r="26" spans="1:3" ht="30">
      <c r="A26" s="255" t="s">
        <v>531</v>
      </c>
      <c r="B26" s="254" t="s">
        <v>241</v>
      </c>
      <c r="C26" s="256">
        <v>4755.23</v>
      </c>
    </row>
    <row r="27" spans="1:3" ht="40.5">
      <c r="A27" s="253" t="s">
        <v>532</v>
      </c>
      <c r="B27" s="250" t="s">
        <v>242</v>
      </c>
      <c r="C27" s="252">
        <v>15768.57</v>
      </c>
    </row>
    <row r="28" spans="1:3" ht="40.5">
      <c r="A28" s="255" t="s">
        <v>532</v>
      </c>
      <c r="B28" s="254" t="s">
        <v>242</v>
      </c>
      <c r="C28" s="256">
        <v>15768.57</v>
      </c>
    </row>
    <row r="29" spans="1:3" ht="51">
      <c r="A29" s="253" t="s">
        <v>533</v>
      </c>
      <c r="B29" s="250" t="s">
        <v>243</v>
      </c>
      <c r="C29" s="252">
        <v>28160.08</v>
      </c>
    </row>
    <row r="30" spans="1:3" ht="60.75">
      <c r="A30" s="253" t="s">
        <v>244</v>
      </c>
      <c r="B30" s="250" t="s">
        <v>245</v>
      </c>
      <c r="C30" s="252">
        <v>27699.2</v>
      </c>
    </row>
    <row r="31" spans="1:3" ht="51">
      <c r="A31" s="255" t="s">
        <v>244</v>
      </c>
      <c r="B31" s="254" t="s">
        <v>245</v>
      </c>
      <c r="C31" s="256">
        <v>27699.2</v>
      </c>
    </row>
    <row r="32" spans="1:3" ht="51">
      <c r="A32" s="253" t="s">
        <v>662</v>
      </c>
      <c r="B32" s="250" t="s">
        <v>661</v>
      </c>
      <c r="C32" s="252">
        <v>235.88</v>
      </c>
    </row>
    <row r="33" spans="1:3" ht="40.5">
      <c r="A33" s="255" t="s">
        <v>662</v>
      </c>
      <c r="B33" s="254" t="s">
        <v>661</v>
      </c>
      <c r="C33" s="256">
        <v>235.88</v>
      </c>
    </row>
    <row r="34" spans="1:3" ht="60.75">
      <c r="A34" s="253" t="s">
        <v>695</v>
      </c>
      <c r="B34" s="250" t="s">
        <v>694</v>
      </c>
      <c r="C34" s="252">
        <v>225</v>
      </c>
    </row>
    <row r="35" spans="1:3" ht="51">
      <c r="A35" s="255" t="s">
        <v>695</v>
      </c>
      <c r="B35" s="254" t="s">
        <v>694</v>
      </c>
      <c r="C35" s="256">
        <v>225</v>
      </c>
    </row>
    <row r="36" spans="1:3" ht="20.25">
      <c r="A36" s="251" t="s">
        <v>246</v>
      </c>
      <c r="B36" s="250" t="s">
        <v>247</v>
      </c>
      <c r="C36" s="252">
        <v>38676.6</v>
      </c>
    </row>
    <row r="37" spans="1:3" ht="30">
      <c r="A37" s="251" t="s">
        <v>248</v>
      </c>
      <c r="B37" s="250" t="s">
        <v>249</v>
      </c>
      <c r="C37" s="252">
        <v>36158.18</v>
      </c>
    </row>
    <row r="38" spans="1:3" ht="30">
      <c r="A38" s="257" t="s">
        <v>248</v>
      </c>
      <c r="B38" s="254" t="s">
        <v>249</v>
      </c>
      <c r="C38" s="256">
        <v>36158.18</v>
      </c>
    </row>
    <row r="39" spans="1:3" ht="20.25">
      <c r="A39" s="251" t="s">
        <v>190</v>
      </c>
      <c r="B39" s="250" t="s">
        <v>250</v>
      </c>
      <c r="C39" s="252">
        <v>461.79</v>
      </c>
    </row>
    <row r="40" spans="1:3" ht="20.25">
      <c r="A40" s="257" t="s">
        <v>190</v>
      </c>
      <c r="B40" s="254" t="s">
        <v>250</v>
      </c>
      <c r="C40" s="256">
        <v>461.79</v>
      </c>
    </row>
    <row r="41" spans="1:3" ht="30">
      <c r="A41" s="251" t="s">
        <v>251</v>
      </c>
      <c r="B41" s="250" t="s">
        <v>252</v>
      </c>
      <c r="C41" s="252">
        <v>2056.63</v>
      </c>
    </row>
    <row r="42" spans="1:3" ht="30">
      <c r="A42" s="257" t="s">
        <v>251</v>
      </c>
      <c r="B42" s="254" t="s">
        <v>252</v>
      </c>
      <c r="C42" s="256">
        <v>2056.63</v>
      </c>
    </row>
    <row r="43" spans="1:3" ht="12.75">
      <c r="A43" s="251" t="s">
        <v>191</v>
      </c>
      <c r="B43" s="250" t="s">
        <v>253</v>
      </c>
      <c r="C43" s="252">
        <v>4042564.82</v>
      </c>
    </row>
    <row r="44" spans="1:3" ht="12.75">
      <c r="A44" s="251" t="s">
        <v>192</v>
      </c>
      <c r="B44" s="250" t="s">
        <v>254</v>
      </c>
      <c r="C44" s="252">
        <v>4042564.82</v>
      </c>
    </row>
    <row r="45" spans="1:3" ht="30">
      <c r="A45" s="251" t="s">
        <v>255</v>
      </c>
      <c r="B45" s="250" t="s">
        <v>256</v>
      </c>
      <c r="C45" s="252">
        <v>1864583.52</v>
      </c>
    </row>
    <row r="46" spans="1:3" ht="51">
      <c r="A46" s="253" t="s">
        <v>656</v>
      </c>
      <c r="B46" s="250" t="s">
        <v>655</v>
      </c>
      <c r="C46" s="252">
        <v>1864583.52</v>
      </c>
    </row>
    <row r="47" spans="1:3" ht="40.5">
      <c r="A47" s="255" t="s">
        <v>656</v>
      </c>
      <c r="B47" s="254" t="s">
        <v>655</v>
      </c>
      <c r="C47" s="256">
        <v>1864583.52</v>
      </c>
    </row>
    <row r="48" spans="1:3" ht="40.5">
      <c r="A48" s="253" t="s">
        <v>257</v>
      </c>
      <c r="B48" s="250" t="s">
        <v>258</v>
      </c>
      <c r="C48" s="252">
        <v>13336.85</v>
      </c>
    </row>
    <row r="49" spans="1:3" ht="51">
      <c r="A49" s="253" t="s">
        <v>658</v>
      </c>
      <c r="B49" s="250" t="s">
        <v>657</v>
      </c>
      <c r="C49" s="252">
        <v>13336.85</v>
      </c>
    </row>
    <row r="50" spans="1:3" ht="51">
      <c r="A50" s="255" t="s">
        <v>658</v>
      </c>
      <c r="B50" s="254" t="s">
        <v>657</v>
      </c>
      <c r="C50" s="256">
        <v>13336.85</v>
      </c>
    </row>
    <row r="51" spans="1:3" ht="30">
      <c r="A51" s="251" t="s">
        <v>259</v>
      </c>
      <c r="B51" s="250" t="s">
        <v>260</v>
      </c>
      <c r="C51" s="252">
        <v>2508388.71</v>
      </c>
    </row>
    <row r="52" spans="1:3" ht="51">
      <c r="A52" s="253" t="s">
        <v>654</v>
      </c>
      <c r="B52" s="250" t="s">
        <v>653</v>
      </c>
      <c r="C52" s="252">
        <v>2508388.71</v>
      </c>
    </row>
    <row r="53" spans="1:3" ht="40.5">
      <c r="A53" s="255" t="s">
        <v>654</v>
      </c>
      <c r="B53" s="254" t="s">
        <v>653</v>
      </c>
      <c r="C53" s="256">
        <v>2508388.71</v>
      </c>
    </row>
    <row r="54" spans="1:3" ht="30">
      <c r="A54" s="251" t="s">
        <v>261</v>
      </c>
      <c r="B54" s="250" t="s">
        <v>262</v>
      </c>
      <c r="C54" s="252">
        <v>-343744.26</v>
      </c>
    </row>
    <row r="55" spans="1:3" ht="51">
      <c r="A55" s="253" t="s">
        <v>660</v>
      </c>
      <c r="B55" s="250" t="s">
        <v>659</v>
      </c>
      <c r="C55" s="252">
        <v>-343744.26</v>
      </c>
    </row>
    <row r="56" spans="1:3" ht="40.5">
      <c r="A56" s="255" t="s">
        <v>660</v>
      </c>
      <c r="B56" s="254" t="s">
        <v>659</v>
      </c>
      <c r="C56" s="256">
        <v>-343744.26</v>
      </c>
    </row>
    <row r="57" spans="1:3" ht="12.75">
      <c r="A57" s="251" t="s">
        <v>8</v>
      </c>
      <c r="B57" s="250" t="s">
        <v>263</v>
      </c>
      <c r="C57" s="252">
        <v>11583813.8</v>
      </c>
    </row>
    <row r="58" spans="1:3" ht="12.75">
      <c r="A58" s="251" t="s">
        <v>9</v>
      </c>
      <c r="B58" s="250" t="s">
        <v>264</v>
      </c>
      <c r="C58" s="252">
        <v>3501724.56</v>
      </c>
    </row>
    <row r="59" spans="1:3" ht="20.25">
      <c r="A59" s="251" t="s">
        <v>193</v>
      </c>
      <c r="B59" s="250" t="s">
        <v>265</v>
      </c>
      <c r="C59" s="252">
        <v>3501724.56</v>
      </c>
    </row>
    <row r="60" spans="1:3" ht="30">
      <c r="A60" s="251" t="s">
        <v>194</v>
      </c>
      <c r="B60" s="250" t="s">
        <v>266</v>
      </c>
      <c r="C60" s="252">
        <v>3441891.61</v>
      </c>
    </row>
    <row r="61" spans="1:3" ht="30">
      <c r="A61" s="257" t="s">
        <v>194</v>
      </c>
      <c r="B61" s="254" t="s">
        <v>266</v>
      </c>
      <c r="C61" s="256">
        <v>3441891.61</v>
      </c>
    </row>
    <row r="62" spans="1:3" ht="20.25">
      <c r="A62" s="251" t="s">
        <v>195</v>
      </c>
      <c r="B62" s="250" t="s">
        <v>267</v>
      </c>
      <c r="C62" s="252">
        <v>59832.95</v>
      </c>
    </row>
    <row r="63" spans="1:3" ht="20.25">
      <c r="A63" s="257" t="s">
        <v>195</v>
      </c>
      <c r="B63" s="254" t="s">
        <v>267</v>
      </c>
      <c r="C63" s="256">
        <v>59832.95</v>
      </c>
    </row>
    <row r="64" spans="1:3" ht="12.75">
      <c r="A64" s="251" t="s">
        <v>10</v>
      </c>
      <c r="B64" s="250" t="s">
        <v>268</v>
      </c>
      <c r="C64" s="252">
        <v>8082089.24</v>
      </c>
    </row>
    <row r="65" spans="1:3" ht="12.75">
      <c r="A65" s="251" t="s">
        <v>196</v>
      </c>
      <c r="B65" s="250" t="s">
        <v>269</v>
      </c>
      <c r="C65" s="252">
        <v>4584258.89</v>
      </c>
    </row>
    <row r="66" spans="1:3" ht="20.25">
      <c r="A66" s="251" t="s">
        <v>534</v>
      </c>
      <c r="B66" s="250" t="s">
        <v>270</v>
      </c>
      <c r="C66" s="252">
        <v>4584258.89</v>
      </c>
    </row>
    <row r="67" spans="1:3" ht="30">
      <c r="A67" s="251" t="s">
        <v>271</v>
      </c>
      <c r="B67" s="250" t="s">
        <v>272</v>
      </c>
      <c r="C67" s="252">
        <v>4579044.42</v>
      </c>
    </row>
    <row r="68" spans="1:3" ht="30">
      <c r="A68" s="257" t="s">
        <v>271</v>
      </c>
      <c r="B68" s="254" t="s">
        <v>272</v>
      </c>
      <c r="C68" s="256">
        <v>4579044.42</v>
      </c>
    </row>
    <row r="69" spans="1:3" ht="20.25">
      <c r="A69" s="251" t="s">
        <v>535</v>
      </c>
      <c r="B69" s="250" t="s">
        <v>273</v>
      </c>
      <c r="C69" s="252">
        <v>4775.47</v>
      </c>
    </row>
    <row r="70" spans="1:3" ht="20.25">
      <c r="A70" s="257" t="s">
        <v>535</v>
      </c>
      <c r="B70" s="254" t="s">
        <v>273</v>
      </c>
      <c r="C70" s="256">
        <v>4775.47</v>
      </c>
    </row>
    <row r="71" spans="1:3" ht="30">
      <c r="A71" s="251" t="s">
        <v>806</v>
      </c>
      <c r="B71" s="250" t="s">
        <v>805</v>
      </c>
      <c r="C71" s="252">
        <v>439</v>
      </c>
    </row>
    <row r="72" spans="1:3" ht="30">
      <c r="A72" s="257" t="s">
        <v>806</v>
      </c>
      <c r="B72" s="254" t="s">
        <v>805</v>
      </c>
      <c r="C72" s="256">
        <v>439</v>
      </c>
    </row>
    <row r="73" spans="1:3" ht="12.75">
      <c r="A73" s="251" t="s">
        <v>197</v>
      </c>
      <c r="B73" s="250" t="s">
        <v>274</v>
      </c>
      <c r="C73" s="252">
        <v>3497830.35</v>
      </c>
    </row>
    <row r="74" spans="1:3" s="9" customFormat="1" ht="20.25">
      <c r="A74" s="251" t="s">
        <v>536</v>
      </c>
      <c r="B74" s="250" t="s">
        <v>275</v>
      </c>
      <c r="C74" s="252">
        <v>3497830.35</v>
      </c>
    </row>
    <row r="75" spans="1:3" ht="30">
      <c r="A75" s="251" t="s">
        <v>537</v>
      </c>
      <c r="B75" s="250" t="s">
        <v>276</v>
      </c>
      <c r="C75" s="252">
        <v>3402878.03</v>
      </c>
    </row>
    <row r="76" spans="1:3" ht="30">
      <c r="A76" s="257" t="s">
        <v>537</v>
      </c>
      <c r="B76" s="254" t="s">
        <v>276</v>
      </c>
      <c r="C76" s="256">
        <v>3402878.03</v>
      </c>
    </row>
    <row r="77" spans="1:3" ht="20.25">
      <c r="A77" s="251" t="s">
        <v>277</v>
      </c>
      <c r="B77" s="250" t="s">
        <v>278</v>
      </c>
      <c r="C77" s="252">
        <v>94696.13</v>
      </c>
    </row>
    <row r="78" spans="1:3" ht="20.25">
      <c r="A78" s="257" t="s">
        <v>277</v>
      </c>
      <c r="B78" s="254" t="s">
        <v>278</v>
      </c>
      <c r="C78" s="256">
        <v>94696.13</v>
      </c>
    </row>
    <row r="79" spans="1:3" ht="20.25">
      <c r="A79" s="251" t="s">
        <v>843</v>
      </c>
      <c r="B79" s="250" t="s">
        <v>842</v>
      </c>
      <c r="C79" s="252">
        <v>256.19</v>
      </c>
    </row>
    <row r="80" spans="1:3" ht="20.25">
      <c r="A80" s="257" t="s">
        <v>843</v>
      </c>
      <c r="B80" s="254" t="s">
        <v>842</v>
      </c>
      <c r="C80" s="256">
        <v>256.19</v>
      </c>
    </row>
    <row r="81" spans="1:3" ht="20.25">
      <c r="A81" s="251" t="s">
        <v>11</v>
      </c>
      <c r="B81" s="250" t="s">
        <v>279</v>
      </c>
      <c r="C81" s="252">
        <v>4656751.98</v>
      </c>
    </row>
    <row r="82" spans="1:3" ht="40.5">
      <c r="A82" s="253" t="s">
        <v>280</v>
      </c>
      <c r="B82" s="250" t="s">
        <v>281</v>
      </c>
      <c r="C82" s="252">
        <v>4656751.98</v>
      </c>
    </row>
    <row r="83" spans="1:3" ht="30">
      <c r="A83" s="251" t="s">
        <v>198</v>
      </c>
      <c r="B83" s="250" t="s">
        <v>282</v>
      </c>
      <c r="C83" s="252">
        <v>1738020.09</v>
      </c>
    </row>
    <row r="84" spans="1:3" ht="30">
      <c r="A84" s="253" t="s">
        <v>199</v>
      </c>
      <c r="B84" s="250" t="s">
        <v>283</v>
      </c>
      <c r="C84" s="252">
        <v>1738020.09</v>
      </c>
    </row>
    <row r="85" spans="1:3" ht="30">
      <c r="A85" s="255" t="s">
        <v>199</v>
      </c>
      <c r="B85" s="254" t="s">
        <v>283</v>
      </c>
      <c r="C85" s="256">
        <v>1738020.09</v>
      </c>
    </row>
    <row r="86" spans="1:3" ht="30">
      <c r="A86" s="253" t="s">
        <v>284</v>
      </c>
      <c r="B86" s="250" t="s">
        <v>285</v>
      </c>
      <c r="C86" s="252">
        <v>42243.28</v>
      </c>
    </row>
    <row r="87" spans="1:3" ht="30">
      <c r="A87" s="251" t="s">
        <v>200</v>
      </c>
      <c r="B87" s="250" t="s">
        <v>286</v>
      </c>
      <c r="C87" s="252">
        <v>42243.28</v>
      </c>
    </row>
    <row r="88" spans="1:3" ht="30">
      <c r="A88" s="257" t="s">
        <v>200</v>
      </c>
      <c r="B88" s="254" t="s">
        <v>286</v>
      </c>
      <c r="C88" s="256">
        <v>42243.28</v>
      </c>
    </row>
    <row r="89" spans="1:3" ht="20.25">
      <c r="A89" s="251" t="s">
        <v>160</v>
      </c>
      <c r="B89" s="250" t="s">
        <v>287</v>
      </c>
      <c r="C89" s="252">
        <v>2876488.61</v>
      </c>
    </row>
    <row r="90" spans="1:3" ht="20.25">
      <c r="A90" s="251" t="s">
        <v>538</v>
      </c>
      <c r="B90" s="250" t="s">
        <v>288</v>
      </c>
      <c r="C90" s="252">
        <v>2876488.61</v>
      </c>
    </row>
    <row r="91" spans="1:3" ht="20.25">
      <c r="A91" s="257" t="s">
        <v>538</v>
      </c>
      <c r="B91" s="254" t="s">
        <v>288</v>
      </c>
      <c r="C91" s="256">
        <v>2876488.61</v>
      </c>
    </row>
    <row r="92" spans="1:3" ht="12.75">
      <c r="A92" s="251" t="s">
        <v>663</v>
      </c>
      <c r="B92" s="250" t="s">
        <v>289</v>
      </c>
      <c r="C92" s="252">
        <v>2670391.25</v>
      </c>
    </row>
    <row r="93" spans="1:3" ht="12.75">
      <c r="A93" s="251" t="s">
        <v>290</v>
      </c>
      <c r="B93" s="250" t="s">
        <v>291</v>
      </c>
      <c r="C93" s="252">
        <v>2665731.73</v>
      </c>
    </row>
    <row r="94" spans="1:3" ht="12.75">
      <c r="A94" s="251" t="s">
        <v>143</v>
      </c>
      <c r="B94" s="250" t="s">
        <v>292</v>
      </c>
      <c r="C94" s="252">
        <v>2665731.73</v>
      </c>
    </row>
    <row r="95" spans="1:3" ht="12.75">
      <c r="A95" s="251" t="s">
        <v>201</v>
      </c>
      <c r="B95" s="250" t="s">
        <v>293</v>
      </c>
      <c r="C95" s="252">
        <v>2665731.73</v>
      </c>
    </row>
    <row r="96" spans="1:3" ht="12.75">
      <c r="A96" s="257" t="s">
        <v>201</v>
      </c>
      <c r="B96" s="254" t="s">
        <v>293</v>
      </c>
      <c r="C96" s="256">
        <v>2665731.73</v>
      </c>
    </row>
    <row r="97" spans="1:3" ht="12.75">
      <c r="A97" s="251" t="s">
        <v>808</v>
      </c>
      <c r="B97" s="250" t="s">
        <v>807</v>
      </c>
      <c r="C97" s="252">
        <v>4659.52</v>
      </c>
    </row>
    <row r="98" spans="1:3" ht="12.75">
      <c r="A98" s="251" t="s">
        <v>810</v>
      </c>
      <c r="B98" s="250" t="s">
        <v>809</v>
      </c>
      <c r="C98" s="252">
        <v>4659.52</v>
      </c>
    </row>
    <row r="99" spans="1:3" ht="20.25">
      <c r="A99" s="251" t="s">
        <v>804</v>
      </c>
      <c r="B99" s="250" t="s">
        <v>811</v>
      </c>
      <c r="C99" s="252">
        <v>4659.52</v>
      </c>
    </row>
    <row r="100" spans="1:3" ht="20.25">
      <c r="A100" s="257" t="s">
        <v>804</v>
      </c>
      <c r="B100" s="254" t="s">
        <v>811</v>
      </c>
      <c r="C100" s="256">
        <v>4659.52</v>
      </c>
    </row>
    <row r="101" spans="1:3" ht="12.75">
      <c r="A101" s="251" t="s">
        <v>202</v>
      </c>
      <c r="B101" s="250" t="s">
        <v>294</v>
      </c>
      <c r="C101" s="252">
        <v>2415552.25</v>
      </c>
    </row>
    <row r="102" spans="1:3" ht="30">
      <c r="A102" s="253" t="s">
        <v>295</v>
      </c>
      <c r="B102" s="250" t="s">
        <v>296</v>
      </c>
      <c r="C102" s="252">
        <v>1301502.33</v>
      </c>
    </row>
    <row r="103" spans="1:3" ht="40.5">
      <c r="A103" s="253" t="s">
        <v>759</v>
      </c>
      <c r="B103" s="250" t="s">
        <v>758</v>
      </c>
      <c r="C103" s="252">
        <v>1172352.33</v>
      </c>
    </row>
    <row r="104" spans="1:3" ht="40.5">
      <c r="A104" s="253" t="s">
        <v>761</v>
      </c>
      <c r="B104" s="250" t="s">
        <v>760</v>
      </c>
      <c r="C104" s="252">
        <v>1172352.33</v>
      </c>
    </row>
    <row r="105" spans="1:3" ht="30">
      <c r="A105" s="255" t="s">
        <v>761</v>
      </c>
      <c r="B105" s="254" t="s">
        <v>760</v>
      </c>
      <c r="C105" s="256">
        <v>1172352.33</v>
      </c>
    </row>
    <row r="106" spans="1:3" ht="40.5">
      <c r="A106" s="253" t="s">
        <v>697</v>
      </c>
      <c r="B106" s="250" t="s">
        <v>696</v>
      </c>
      <c r="C106" s="252">
        <v>129150</v>
      </c>
    </row>
    <row r="107" spans="1:3" ht="40.5">
      <c r="A107" s="253" t="s">
        <v>813</v>
      </c>
      <c r="B107" s="250" t="s">
        <v>812</v>
      </c>
      <c r="C107" s="252">
        <v>150</v>
      </c>
    </row>
    <row r="108" spans="1:3" ht="30">
      <c r="A108" s="255" t="s">
        <v>813</v>
      </c>
      <c r="B108" s="254" t="s">
        <v>812</v>
      </c>
      <c r="C108" s="256">
        <v>150</v>
      </c>
    </row>
    <row r="109" spans="1:3" ht="40.5">
      <c r="A109" s="253" t="s">
        <v>699</v>
      </c>
      <c r="B109" s="250" t="s">
        <v>698</v>
      </c>
      <c r="C109" s="252">
        <v>129000</v>
      </c>
    </row>
    <row r="110" spans="1:3" ht="30">
      <c r="A110" s="255" t="s">
        <v>699</v>
      </c>
      <c r="B110" s="254" t="s">
        <v>698</v>
      </c>
      <c r="C110" s="256">
        <v>129000</v>
      </c>
    </row>
    <row r="111" spans="1:3" ht="20.25">
      <c r="A111" s="251" t="s">
        <v>297</v>
      </c>
      <c r="B111" s="250" t="s">
        <v>298</v>
      </c>
      <c r="C111" s="252">
        <v>1114049.92</v>
      </c>
    </row>
    <row r="112" spans="1:3" ht="12.75">
      <c r="A112" s="251" t="s">
        <v>203</v>
      </c>
      <c r="B112" s="250" t="s">
        <v>299</v>
      </c>
      <c r="C112" s="252">
        <v>1114049.92</v>
      </c>
    </row>
    <row r="113" spans="1:3" ht="20.25">
      <c r="A113" s="251" t="s">
        <v>204</v>
      </c>
      <c r="B113" s="250" t="s">
        <v>300</v>
      </c>
      <c r="C113" s="252">
        <v>1114049.92</v>
      </c>
    </row>
    <row r="114" spans="1:3" ht="20.25">
      <c r="A114" s="257" t="s">
        <v>204</v>
      </c>
      <c r="B114" s="254" t="s">
        <v>300</v>
      </c>
      <c r="C114" s="256">
        <v>1114049.92</v>
      </c>
    </row>
    <row r="115" spans="1:3" ht="12.75">
      <c r="A115" s="251" t="s">
        <v>652</v>
      </c>
      <c r="B115" s="250" t="s">
        <v>651</v>
      </c>
      <c r="C115" s="252">
        <v>43272.02</v>
      </c>
    </row>
    <row r="116" spans="1:3" ht="40.5">
      <c r="A116" s="253" t="s">
        <v>701</v>
      </c>
      <c r="B116" s="250" t="s">
        <v>700</v>
      </c>
      <c r="C116" s="252">
        <v>9972.02</v>
      </c>
    </row>
    <row r="117" spans="1:3" ht="20.25">
      <c r="A117" s="251" t="s">
        <v>815</v>
      </c>
      <c r="B117" s="250" t="s">
        <v>814</v>
      </c>
      <c r="C117" s="252">
        <v>645.49</v>
      </c>
    </row>
    <row r="118" spans="1:3" ht="30">
      <c r="A118" s="251" t="s">
        <v>817</v>
      </c>
      <c r="B118" s="250" t="s">
        <v>816</v>
      </c>
      <c r="C118" s="252">
        <v>645.49</v>
      </c>
    </row>
    <row r="119" spans="1:3" ht="30">
      <c r="A119" s="257" t="s">
        <v>817</v>
      </c>
      <c r="B119" s="254" t="s">
        <v>816</v>
      </c>
      <c r="C119" s="256">
        <v>645.49</v>
      </c>
    </row>
    <row r="120" spans="1:3" ht="40.5">
      <c r="A120" s="253" t="s">
        <v>703</v>
      </c>
      <c r="B120" s="250" t="s">
        <v>702</v>
      </c>
      <c r="C120" s="252">
        <v>9326.53</v>
      </c>
    </row>
    <row r="121" spans="1:3" ht="30">
      <c r="A121" s="251" t="s">
        <v>705</v>
      </c>
      <c r="B121" s="250" t="s">
        <v>704</v>
      </c>
      <c r="C121" s="252">
        <v>9326.53</v>
      </c>
    </row>
    <row r="122" spans="1:3" ht="30">
      <c r="A122" s="257" t="s">
        <v>705</v>
      </c>
      <c r="B122" s="254" t="s">
        <v>704</v>
      </c>
      <c r="C122" s="256">
        <v>9326.53</v>
      </c>
    </row>
    <row r="123" spans="1:3" ht="12.75">
      <c r="A123" s="251" t="s">
        <v>707</v>
      </c>
      <c r="B123" s="250" t="s">
        <v>706</v>
      </c>
      <c r="C123" s="252">
        <v>33300</v>
      </c>
    </row>
    <row r="124" spans="1:3" ht="30">
      <c r="A124" s="251" t="s">
        <v>709</v>
      </c>
      <c r="B124" s="250" t="s">
        <v>708</v>
      </c>
      <c r="C124" s="252">
        <v>33300</v>
      </c>
    </row>
    <row r="125" spans="1:3" ht="30">
      <c r="A125" s="251" t="s">
        <v>683</v>
      </c>
      <c r="B125" s="250" t="s">
        <v>710</v>
      </c>
      <c r="C125" s="252">
        <v>33300</v>
      </c>
    </row>
    <row r="126" spans="1:3" ht="60.75">
      <c r="A126" s="253" t="s">
        <v>712</v>
      </c>
      <c r="B126" s="250" t="s">
        <v>711</v>
      </c>
      <c r="C126" s="252">
        <v>33300</v>
      </c>
    </row>
    <row r="127" spans="1:3" ht="51">
      <c r="A127" s="255" t="s">
        <v>712</v>
      </c>
      <c r="B127" s="254" t="s">
        <v>711</v>
      </c>
      <c r="C127" s="256">
        <v>33300</v>
      </c>
    </row>
    <row r="128" spans="1:3" ht="12.75">
      <c r="A128" s="251" t="s">
        <v>819</v>
      </c>
      <c r="B128" s="250" t="s">
        <v>818</v>
      </c>
      <c r="C128" s="252">
        <v>-4300</v>
      </c>
    </row>
    <row r="129" spans="1:3" ht="12.75">
      <c r="A129" s="251" t="s">
        <v>821</v>
      </c>
      <c r="B129" s="250" t="s">
        <v>820</v>
      </c>
      <c r="C129" s="252">
        <v>-4300</v>
      </c>
    </row>
    <row r="130" spans="1:3" ht="12.75">
      <c r="A130" s="251" t="s">
        <v>223</v>
      </c>
      <c r="B130" s="250" t="s">
        <v>822</v>
      </c>
      <c r="C130" s="252">
        <v>-4300</v>
      </c>
    </row>
    <row r="131" spans="1:3" ht="12.75">
      <c r="A131" s="257" t="s">
        <v>223</v>
      </c>
      <c r="B131" s="254" t="s">
        <v>822</v>
      </c>
      <c r="C131" s="256">
        <v>-4300</v>
      </c>
    </row>
    <row r="132" spans="1:3" ht="12.75">
      <c r="A132" s="251" t="s">
        <v>13</v>
      </c>
      <c r="B132" s="250" t="s">
        <v>301</v>
      </c>
      <c r="C132" s="252">
        <v>410250075.36</v>
      </c>
    </row>
    <row r="133" spans="1:3" ht="20.25">
      <c r="A133" s="251" t="s">
        <v>136</v>
      </c>
      <c r="B133" s="250" t="s">
        <v>302</v>
      </c>
      <c r="C133" s="252">
        <v>410031575.36</v>
      </c>
    </row>
    <row r="134" spans="1:3" ht="12.75">
      <c r="A134" s="251" t="s">
        <v>539</v>
      </c>
      <c r="B134" s="250" t="s">
        <v>664</v>
      </c>
      <c r="C134" s="252">
        <v>34356778.52</v>
      </c>
    </row>
    <row r="135" spans="1:3" ht="12.75">
      <c r="A135" s="251" t="s">
        <v>666</v>
      </c>
      <c r="B135" s="250" t="s">
        <v>665</v>
      </c>
      <c r="C135" s="252">
        <v>9889000</v>
      </c>
    </row>
    <row r="136" spans="1:3" ht="20.25">
      <c r="A136" s="251" t="s">
        <v>713</v>
      </c>
      <c r="B136" s="250" t="s">
        <v>667</v>
      </c>
      <c r="C136" s="252">
        <v>9889000</v>
      </c>
    </row>
    <row r="137" spans="1:3" ht="20.25">
      <c r="A137" s="257" t="s">
        <v>713</v>
      </c>
      <c r="B137" s="254" t="s">
        <v>667</v>
      </c>
      <c r="C137" s="256">
        <v>9889000</v>
      </c>
    </row>
    <row r="138" spans="1:3" ht="12.75">
      <c r="A138" s="251" t="s">
        <v>824</v>
      </c>
      <c r="B138" s="250" t="s">
        <v>823</v>
      </c>
      <c r="C138" s="252">
        <v>24467778.52</v>
      </c>
    </row>
    <row r="139" spans="1:3" ht="20.25">
      <c r="A139" s="251" t="s">
        <v>800</v>
      </c>
      <c r="B139" s="250" t="s">
        <v>825</v>
      </c>
      <c r="C139" s="252">
        <v>24467778.52</v>
      </c>
    </row>
    <row r="140" spans="1:3" ht="12.75">
      <c r="A140" s="257" t="s">
        <v>800</v>
      </c>
      <c r="B140" s="254" t="s">
        <v>825</v>
      </c>
      <c r="C140" s="256">
        <v>24467778.52</v>
      </c>
    </row>
    <row r="141" spans="1:3" ht="12.75">
      <c r="A141" s="251" t="s">
        <v>303</v>
      </c>
      <c r="B141" s="250" t="s">
        <v>668</v>
      </c>
      <c r="C141" s="252">
        <v>311585791.41</v>
      </c>
    </row>
    <row r="142" spans="1:3" ht="20.25">
      <c r="A142" s="251" t="s">
        <v>763</v>
      </c>
      <c r="B142" s="250" t="s">
        <v>762</v>
      </c>
      <c r="C142" s="252">
        <v>177079600</v>
      </c>
    </row>
    <row r="143" spans="1:3" ht="20.25">
      <c r="A143" s="251" t="s">
        <v>765</v>
      </c>
      <c r="B143" s="250" t="s">
        <v>764</v>
      </c>
      <c r="C143" s="252">
        <v>177079600</v>
      </c>
    </row>
    <row r="144" spans="1:3" ht="20.25">
      <c r="A144" s="257" t="s">
        <v>765</v>
      </c>
      <c r="B144" s="254" t="s">
        <v>764</v>
      </c>
      <c r="C144" s="256">
        <v>177079600</v>
      </c>
    </row>
    <row r="145" spans="1:3" ht="51">
      <c r="A145" s="253" t="s">
        <v>767</v>
      </c>
      <c r="B145" s="250" t="s">
        <v>766</v>
      </c>
      <c r="C145" s="252">
        <v>103094940</v>
      </c>
    </row>
    <row r="146" spans="1:3" ht="51">
      <c r="A146" s="253" t="s">
        <v>769</v>
      </c>
      <c r="B146" s="250" t="s">
        <v>768</v>
      </c>
      <c r="C146" s="252">
        <v>103094940</v>
      </c>
    </row>
    <row r="147" spans="1:3" ht="40.5">
      <c r="A147" s="255" t="s">
        <v>769</v>
      </c>
      <c r="B147" s="254" t="s">
        <v>768</v>
      </c>
      <c r="C147" s="256">
        <v>103094940</v>
      </c>
    </row>
    <row r="148" spans="1:3" ht="30">
      <c r="A148" s="253" t="s">
        <v>771</v>
      </c>
      <c r="B148" s="250" t="s">
        <v>770</v>
      </c>
      <c r="C148" s="252">
        <v>26434600</v>
      </c>
    </row>
    <row r="149" spans="1:3" ht="30">
      <c r="A149" s="253" t="s">
        <v>773</v>
      </c>
      <c r="B149" s="250" t="s">
        <v>772</v>
      </c>
      <c r="C149" s="252">
        <v>26434600</v>
      </c>
    </row>
    <row r="150" spans="1:3" ht="30">
      <c r="A150" s="255" t="s">
        <v>773</v>
      </c>
      <c r="B150" s="254" t="s">
        <v>772</v>
      </c>
      <c r="C150" s="256">
        <v>26434600</v>
      </c>
    </row>
    <row r="151" spans="1:3" ht="20.25">
      <c r="A151" s="251" t="s">
        <v>845</v>
      </c>
      <c r="B151" s="250" t="s">
        <v>844</v>
      </c>
      <c r="C151" s="252">
        <v>4448351.41</v>
      </c>
    </row>
    <row r="152" spans="1:3" ht="20.25">
      <c r="A152" s="251" t="s">
        <v>680</v>
      </c>
      <c r="B152" s="250" t="s">
        <v>846</v>
      </c>
      <c r="C152" s="252">
        <v>4448351.41</v>
      </c>
    </row>
    <row r="153" spans="1:3" ht="20.25">
      <c r="A153" s="257" t="s">
        <v>680</v>
      </c>
      <c r="B153" s="254" t="s">
        <v>846</v>
      </c>
      <c r="C153" s="256">
        <v>4448351.41</v>
      </c>
    </row>
    <row r="154" spans="1:3" ht="12.75">
      <c r="A154" s="251" t="s">
        <v>670</v>
      </c>
      <c r="B154" s="250" t="s">
        <v>669</v>
      </c>
      <c r="C154" s="252">
        <v>528300</v>
      </c>
    </row>
    <row r="155" spans="1:3" ht="12.75">
      <c r="A155" s="251" t="s">
        <v>222</v>
      </c>
      <c r="B155" s="250" t="s">
        <v>671</v>
      </c>
      <c r="C155" s="252">
        <v>528300</v>
      </c>
    </row>
    <row r="156" spans="1:3" ht="12.75">
      <c r="A156" s="257" t="s">
        <v>222</v>
      </c>
      <c r="B156" s="254" t="s">
        <v>671</v>
      </c>
      <c r="C156" s="256">
        <v>528300</v>
      </c>
    </row>
    <row r="157" spans="1:3" ht="12.75">
      <c r="A157" s="251" t="s">
        <v>540</v>
      </c>
      <c r="B157" s="250" t="s">
        <v>672</v>
      </c>
      <c r="C157" s="252">
        <v>777926</v>
      </c>
    </row>
    <row r="158" spans="1:3" ht="20.25">
      <c r="A158" s="251" t="s">
        <v>848</v>
      </c>
      <c r="B158" s="250" t="s">
        <v>847</v>
      </c>
      <c r="C158" s="252">
        <v>2126</v>
      </c>
    </row>
    <row r="159" spans="1:3" ht="20.25">
      <c r="A159" s="251" t="s">
        <v>850</v>
      </c>
      <c r="B159" s="250" t="s">
        <v>849</v>
      </c>
      <c r="C159" s="252">
        <v>2126</v>
      </c>
    </row>
    <row r="160" spans="1:3" ht="20.25">
      <c r="A160" s="257" t="s">
        <v>850</v>
      </c>
      <c r="B160" s="254" t="s">
        <v>849</v>
      </c>
      <c r="C160" s="256">
        <v>2126</v>
      </c>
    </row>
    <row r="161" spans="1:3" ht="20.25">
      <c r="A161" s="251" t="s">
        <v>674</v>
      </c>
      <c r="B161" s="250" t="s">
        <v>673</v>
      </c>
      <c r="C161" s="252">
        <v>775800</v>
      </c>
    </row>
    <row r="162" spans="1:3" ht="20.25">
      <c r="A162" s="251" t="s">
        <v>205</v>
      </c>
      <c r="B162" s="250" t="s">
        <v>675</v>
      </c>
      <c r="C162" s="252">
        <v>775800</v>
      </c>
    </row>
    <row r="163" spans="1:3" ht="20.25">
      <c r="A163" s="257" t="s">
        <v>205</v>
      </c>
      <c r="B163" s="254" t="s">
        <v>675</v>
      </c>
      <c r="C163" s="256">
        <v>775800</v>
      </c>
    </row>
    <row r="164" spans="1:3" ht="12.75">
      <c r="A164" s="251" t="s">
        <v>597</v>
      </c>
      <c r="B164" s="250" t="s">
        <v>714</v>
      </c>
      <c r="C164" s="252">
        <v>63311079.43</v>
      </c>
    </row>
    <row r="165" spans="1:3" ht="12.75">
      <c r="A165" s="251" t="s">
        <v>716</v>
      </c>
      <c r="B165" s="250" t="s">
        <v>715</v>
      </c>
      <c r="C165" s="252">
        <v>63311079.43</v>
      </c>
    </row>
    <row r="166" spans="1:3" ht="12.75">
      <c r="A166" s="251" t="s">
        <v>681</v>
      </c>
      <c r="B166" s="250" t="s">
        <v>717</v>
      </c>
      <c r="C166" s="252">
        <v>63311079.43</v>
      </c>
    </row>
    <row r="167" spans="1:3" ht="12.75">
      <c r="A167" s="257" t="s">
        <v>681</v>
      </c>
      <c r="B167" s="254" t="s">
        <v>717</v>
      </c>
      <c r="C167" s="256">
        <v>63311079.43</v>
      </c>
    </row>
    <row r="168" spans="1:3" ht="12.75">
      <c r="A168" s="251" t="s">
        <v>304</v>
      </c>
      <c r="B168" s="250" t="s">
        <v>305</v>
      </c>
      <c r="C168" s="252">
        <v>218500</v>
      </c>
    </row>
    <row r="169" spans="1:3" ht="12.75">
      <c r="A169" s="251" t="s">
        <v>226</v>
      </c>
      <c r="B169" s="250" t="s">
        <v>676</v>
      </c>
      <c r="C169" s="252">
        <v>218500</v>
      </c>
    </row>
    <row r="170" spans="1:3" ht="12.75">
      <c r="A170" s="251" t="s">
        <v>226</v>
      </c>
      <c r="B170" s="250" t="s">
        <v>677</v>
      </c>
      <c r="C170" s="252">
        <v>218500</v>
      </c>
    </row>
    <row r="171" spans="1:3" ht="12.75">
      <c r="A171" s="257" t="s">
        <v>226</v>
      </c>
      <c r="B171" s="254" t="s">
        <v>677</v>
      </c>
      <c r="C171" s="256">
        <v>218500</v>
      </c>
    </row>
  </sheetData>
  <sheetProtection/>
  <mergeCells count="11">
    <mergeCell ref="A9:C9"/>
    <mergeCell ref="A11:B11"/>
    <mergeCell ref="A14:A17"/>
    <mergeCell ref="C14:C17"/>
    <mergeCell ref="A10:C10"/>
    <mergeCell ref="A1:C1"/>
    <mergeCell ref="A2:C2"/>
    <mergeCell ref="A3:C3"/>
    <mergeCell ref="A4:C4"/>
    <mergeCell ref="A7:C7"/>
    <mergeCell ref="A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179"/>
  <sheetViews>
    <sheetView zoomScalePageLayoutView="0" workbookViewId="0" topLeftCell="B1">
      <selection activeCell="B14" sqref="B14"/>
    </sheetView>
  </sheetViews>
  <sheetFormatPr defaultColWidth="9.00390625" defaultRowHeight="12.75"/>
  <cols>
    <col min="1" max="1" width="44.50390625" style="0" hidden="1" customWidth="1"/>
    <col min="2" max="2" width="78.875" style="0" customWidth="1"/>
    <col min="3" max="3" width="4.125" style="0" customWidth="1"/>
    <col min="4" max="4" width="3.375" style="0" customWidth="1"/>
    <col min="5" max="5" width="3.875" style="0" customWidth="1"/>
    <col min="6" max="6" width="7.50390625" style="0" customWidth="1"/>
    <col min="7" max="17" width="16.625" style="0" hidden="1" customWidth="1"/>
    <col min="18" max="18" width="8.00390625" style="0" customWidth="1"/>
    <col min="19" max="19" width="7.625" style="0" customWidth="1"/>
    <col min="20" max="20" width="7.50390625" style="0" customWidth="1"/>
    <col min="21" max="22" width="27.125" style="0" hidden="1" customWidth="1"/>
    <col min="23" max="23" width="44.50390625" style="0" hidden="1" customWidth="1"/>
    <col min="24" max="24" width="11.375" style="0" customWidth="1"/>
  </cols>
  <sheetData>
    <row r="1" spans="3:24" ht="15">
      <c r="C1" s="300" t="s">
        <v>864</v>
      </c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</row>
    <row r="2" spans="3:24" ht="15">
      <c r="C2" s="300" t="s">
        <v>852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</row>
    <row r="3" spans="3:24" ht="15">
      <c r="C3" s="300" t="s">
        <v>139</v>
      </c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</row>
    <row r="4" spans="3:24" ht="15">
      <c r="C4" s="300" t="s">
        <v>891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</row>
    <row r="6" spans="2:11" ht="12.75">
      <c r="B6" s="195" t="s">
        <v>598</v>
      </c>
      <c r="C6" s="195"/>
      <c r="D6" s="195"/>
      <c r="E6" s="195"/>
      <c r="F6" s="195"/>
      <c r="G6" s="195"/>
      <c r="H6" s="195"/>
      <c r="I6" s="195"/>
      <c r="J6" s="195"/>
      <c r="K6" s="195"/>
    </row>
    <row r="7" spans="1:23" ht="19.5" customHeight="1">
      <c r="A7" s="196"/>
      <c r="B7" s="195" t="s">
        <v>599</v>
      </c>
      <c r="C7" s="195"/>
      <c r="D7" s="195"/>
      <c r="E7" s="195"/>
      <c r="F7" s="195"/>
      <c r="G7" s="195"/>
      <c r="H7" s="195"/>
      <c r="I7" s="195"/>
      <c r="J7" s="195"/>
      <c r="K7" s="195"/>
      <c r="L7" s="74"/>
      <c r="M7" s="74"/>
      <c r="N7" s="74"/>
      <c r="O7" s="74"/>
      <c r="P7" s="74"/>
      <c r="Q7" s="74"/>
      <c r="R7" s="74"/>
      <c r="U7" s="74"/>
      <c r="V7" s="74"/>
      <c r="W7" s="74"/>
    </row>
    <row r="8" spans="1:23" ht="12.75">
      <c r="A8" s="75"/>
      <c r="B8" s="195" t="s">
        <v>600</v>
      </c>
      <c r="C8" s="195"/>
      <c r="D8" s="195"/>
      <c r="E8" s="195"/>
      <c r="F8" s="195"/>
      <c r="G8" s="195"/>
      <c r="H8" s="195"/>
      <c r="I8" s="195"/>
      <c r="J8" s="195"/>
      <c r="K8" s="195"/>
      <c r="L8" s="75"/>
      <c r="M8" s="75"/>
      <c r="N8" s="75"/>
      <c r="O8" s="75"/>
      <c r="P8" s="75"/>
      <c r="Q8" s="75"/>
      <c r="R8" s="75"/>
      <c r="U8" s="75"/>
      <c r="V8" s="75"/>
      <c r="W8" s="75"/>
    </row>
    <row r="9" spans="1:23" ht="12.75">
      <c r="A9" s="75"/>
      <c r="B9" s="197" t="s">
        <v>887</v>
      </c>
      <c r="C9" s="195"/>
      <c r="D9" s="195"/>
      <c r="E9" s="195"/>
      <c r="F9" s="195"/>
      <c r="G9" s="195"/>
      <c r="H9" s="195"/>
      <c r="I9" s="195"/>
      <c r="J9" s="195"/>
      <c r="K9" s="195"/>
      <c r="L9" s="75"/>
      <c r="M9" s="75"/>
      <c r="N9" s="75"/>
      <c r="O9" s="75"/>
      <c r="P9" s="75"/>
      <c r="Q9" s="75"/>
      <c r="R9" s="75"/>
      <c r="U9" s="75"/>
      <c r="V9" s="75"/>
      <c r="W9" s="75"/>
    </row>
    <row r="10" spans="1:24" ht="18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U10" s="76"/>
      <c r="V10" s="76"/>
      <c r="W10" s="76"/>
      <c r="X10" t="s">
        <v>306</v>
      </c>
    </row>
    <row r="11" spans="1:24" ht="15" customHeight="1">
      <c r="A11" s="302" t="s">
        <v>307</v>
      </c>
      <c r="B11" s="304" t="s">
        <v>307</v>
      </c>
      <c r="C11" s="306" t="s">
        <v>308</v>
      </c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8"/>
      <c r="R11" s="301" t="s">
        <v>309</v>
      </c>
      <c r="S11" s="301" t="s">
        <v>310</v>
      </c>
      <c r="T11" s="301" t="s">
        <v>311</v>
      </c>
      <c r="U11" s="301" t="s">
        <v>69</v>
      </c>
      <c r="V11" s="301" t="s">
        <v>69</v>
      </c>
      <c r="W11" s="301" t="s">
        <v>307</v>
      </c>
      <c r="X11" s="301" t="s">
        <v>69</v>
      </c>
    </row>
    <row r="12" spans="1:24" ht="15" customHeight="1">
      <c r="A12" s="303"/>
      <c r="B12" s="305"/>
      <c r="C12" s="309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1"/>
      <c r="R12" s="301"/>
      <c r="S12" s="301"/>
      <c r="T12" s="301"/>
      <c r="U12" s="301"/>
      <c r="V12" s="301"/>
      <c r="W12" s="301"/>
      <c r="X12" s="301"/>
    </row>
    <row r="13" spans="1:24" ht="14.25" customHeight="1" hidden="1">
      <c r="A13" s="77"/>
      <c r="B13" s="175"/>
      <c r="C13" s="176"/>
      <c r="D13" s="176"/>
      <c r="E13" s="176"/>
      <c r="F13" s="176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7"/>
      <c r="S13" s="178"/>
      <c r="T13" s="178"/>
      <c r="U13" s="177"/>
      <c r="V13" s="177"/>
      <c r="W13" s="177"/>
      <c r="X13" s="179"/>
    </row>
    <row r="14" spans="1:24" ht="13.5">
      <c r="A14" s="198"/>
      <c r="B14" s="180" t="s">
        <v>565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91">
        <f>X15+X83+X90+X116+X144+X163+X167+X174</f>
        <v>439629</v>
      </c>
    </row>
    <row r="15" spans="1:24" s="199" customFormat="1" ht="34.5" customHeight="1">
      <c r="A15" s="78" t="s">
        <v>312</v>
      </c>
      <c r="B15" s="180" t="s">
        <v>566</v>
      </c>
      <c r="C15" s="180" t="s">
        <v>313</v>
      </c>
      <c r="D15" s="180" t="s">
        <v>314</v>
      </c>
      <c r="E15" s="180" t="s">
        <v>79</v>
      </c>
      <c r="F15" s="180" t="s">
        <v>315</v>
      </c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 t="s">
        <v>316</v>
      </c>
      <c r="S15" s="180"/>
      <c r="T15" s="180"/>
      <c r="U15" s="180"/>
      <c r="V15" s="180"/>
      <c r="W15" s="180" t="s">
        <v>312</v>
      </c>
      <c r="X15" s="191">
        <f>X16+X46+X57+X74</f>
        <v>28873.9</v>
      </c>
    </row>
    <row r="16" spans="1:24" s="200" customFormat="1" ht="25.5" customHeight="1">
      <c r="A16" s="151" t="s">
        <v>317</v>
      </c>
      <c r="B16" s="181" t="s">
        <v>567</v>
      </c>
      <c r="C16" s="182" t="s">
        <v>313</v>
      </c>
      <c r="D16" s="182" t="s">
        <v>318</v>
      </c>
      <c r="E16" s="182" t="s">
        <v>79</v>
      </c>
      <c r="F16" s="182" t="s">
        <v>315</v>
      </c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 t="s">
        <v>316</v>
      </c>
      <c r="S16" s="183"/>
      <c r="T16" s="183"/>
      <c r="U16" s="184"/>
      <c r="V16" s="184"/>
      <c r="W16" s="181" t="s">
        <v>317</v>
      </c>
      <c r="X16" s="235">
        <f>X17+X19+X25+X35+X38+X41</f>
        <v>17533.600000000002</v>
      </c>
    </row>
    <row r="17" spans="1:24" ht="15">
      <c r="A17" s="79" t="s">
        <v>38</v>
      </c>
      <c r="B17" s="186" t="s">
        <v>38</v>
      </c>
      <c r="C17" s="187" t="s">
        <v>313</v>
      </c>
      <c r="D17" s="187" t="s">
        <v>318</v>
      </c>
      <c r="E17" s="187" t="s">
        <v>79</v>
      </c>
      <c r="F17" s="187" t="s">
        <v>319</v>
      </c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 t="s">
        <v>316</v>
      </c>
      <c r="S17" s="187"/>
      <c r="T17" s="187"/>
      <c r="U17" s="188"/>
      <c r="V17" s="188"/>
      <c r="W17" s="186" t="s">
        <v>38</v>
      </c>
      <c r="X17" s="189">
        <f>X18</f>
        <v>1196</v>
      </c>
    </row>
    <row r="18" spans="1:24" ht="49.5" customHeight="1">
      <c r="A18" s="79" t="s">
        <v>320</v>
      </c>
      <c r="B18" s="186" t="s">
        <v>568</v>
      </c>
      <c r="C18" s="187" t="s">
        <v>313</v>
      </c>
      <c r="D18" s="187" t="s">
        <v>318</v>
      </c>
      <c r="E18" s="187" t="s">
        <v>79</v>
      </c>
      <c r="F18" s="187" t="s">
        <v>319</v>
      </c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 t="s">
        <v>168</v>
      </c>
      <c r="S18" s="187" t="s">
        <v>35</v>
      </c>
      <c r="T18" s="187" t="s">
        <v>36</v>
      </c>
      <c r="U18" s="188"/>
      <c r="V18" s="188"/>
      <c r="W18" s="186" t="s">
        <v>320</v>
      </c>
      <c r="X18" s="189">
        <v>1196</v>
      </c>
    </row>
    <row r="19" spans="1:24" ht="15">
      <c r="A19" s="79" t="s">
        <v>321</v>
      </c>
      <c r="B19" s="186" t="s">
        <v>321</v>
      </c>
      <c r="C19" s="187" t="s">
        <v>313</v>
      </c>
      <c r="D19" s="187" t="s">
        <v>318</v>
      </c>
      <c r="E19" s="187" t="s">
        <v>36</v>
      </c>
      <c r="F19" s="187" t="s">
        <v>315</v>
      </c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 t="s">
        <v>316</v>
      </c>
      <c r="S19" s="187"/>
      <c r="T19" s="187"/>
      <c r="U19" s="188"/>
      <c r="V19" s="188"/>
      <c r="W19" s="186" t="s">
        <v>321</v>
      </c>
      <c r="X19" s="189">
        <f>X20+X23</f>
        <v>777.9</v>
      </c>
    </row>
    <row r="20" spans="1:24" ht="33" customHeight="1">
      <c r="A20" s="79" t="s">
        <v>322</v>
      </c>
      <c r="B20" s="186" t="s">
        <v>322</v>
      </c>
      <c r="C20" s="187" t="s">
        <v>313</v>
      </c>
      <c r="D20" s="187" t="s">
        <v>318</v>
      </c>
      <c r="E20" s="187" t="s">
        <v>36</v>
      </c>
      <c r="F20" s="187" t="s">
        <v>323</v>
      </c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 t="s">
        <v>316</v>
      </c>
      <c r="S20" s="187"/>
      <c r="T20" s="187"/>
      <c r="U20" s="188"/>
      <c r="V20" s="188"/>
      <c r="W20" s="186" t="s">
        <v>322</v>
      </c>
      <c r="X20" s="189">
        <f>X21+X22</f>
        <v>775.8</v>
      </c>
    </row>
    <row r="21" spans="1:24" ht="39" customHeight="1">
      <c r="A21" s="82" t="s">
        <v>324</v>
      </c>
      <c r="B21" s="186" t="s">
        <v>568</v>
      </c>
      <c r="C21" s="187" t="s">
        <v>313</v>
      </c>
      <c r="D21" s="187" t="s">
        <v>318</v>
      </c>
      <c r="E21" s="187" t="s">
        <v>36</v>
      </c>
      <c r="F21" s="187" t="s">
        <v>323</v>
      </c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 t="s">
        <v>168</v>
      </c>
      <c r="S21" s="187" t="s">
        <v>36</v>
      </c>
      <c r="T21" s="187" t="s">
        <v>41</v>
      </c>
      <c r="U21" s="188"/>
      <c r="V21" s="188"/>
      <c r="W21" s="186" t="s">
        <v>324</v>
      </c>
      <c r="X21" s="189">
        <v>707.5</v>
      </c>
    </row>
    <row r="22" spans="1:24" ht="13.5" customHeight="1">
      <c r="A22" s="79" t="s">
        <v>325</v>
      </c>
      <c r="B22" s="186" t="s">
        <v>546</v>
      </c>
      <c r="C22" s="187" t="s">
        <v>313</v>
      </c>
      <c r="D22" s="187" t="s">
        <v>318</v>
      </c>
      <c r="E22" s="187" t="s">
        <v>36</v>
      </c>
      <c r="F22" s="187" t="s">
        <v>323</v>
      </c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 t="s">
        <v>174</v>
      </c>
      <c r="S22" s="187" t="s">
        <v>36</v>
      </c>
      <c r="T22" s="187" t="s">
        <v>41</v>
      </c>
      <c r="U22" s="188"/>
      <c r="V22" s="188"/>
      <c r="W22" s="186" t="s">
        <v>325</v>
      </c>
      <c r="X22" s="189">
        <v>68.3</v>
      </c>
    </row>
    <row r="23" spans="1:24" ht="36.75" customHeight="1">
      <c r="A23" s="79" t="s">
        <v>326</v>
      </c>
      <c r="B23" s="266" t="s">
        <v>885</v>
      </c>
      <c r="C23" s="267" t="s">
        <v>313</v>
      </c>
      <c r="D23" s="267" t="s">
        <v>318</v>
      </c>
      <c r="E23" s="267" t="s">
        <v>36</v>
      </c>
      <c r="F23" s="267" t="s">
        <v>886</v>
      </c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 t="s">
        <v>316</v>
      </c>
      <c r="S23" s="267"/>
      <c r="T23" s="267"/>
      <c r="U23" s="268"/>
      <c r="V23" s="268"/>
      <c r="W23" s="266" t="s">
        <v>326</v>
      </c>
      <c r="X23" s="269">
        <f>X24</f>
        <v>2.1</v>
      </c>
    </row>
    <row r="24" spans="1:24" ht="21.75" customHeight="1">
      <c r="A24" s="82" t="s">
        <v>327</v>
      </c>
      <c r="B24" s="279" t="s">
        <v>546</v>
      </c>
      <c r="C24" s="267" t="s">
        <v>313</v>
      </c>
      <c r="D24" s="267" t="s">
        <v>318</v>
      </c>
      <c r="E24" s="267" t="s">
        <v>36</v>
      </c>
      <c r="F24" s="267" t="s">
        <v>886</v>
      </c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 t="s">
        <v>174</v>
      </c>
      <c r="S24" s="267" t="s">
        <v>41</v>
      </c>
      <c r="T24" s="267" t="s">
        <v>39</v>
      </c>
      <c r="U24" s="268"/>
      <c r="V24" s="268"/>
      <c r="W24" s="279" t="s">
        <v>328</v>
      </c>
      <c r="X24" s="269">
        <v>2.1</v>
      </c>
    </row>
    <row r="25" spans="1:24" ht="15.75" customHeight="1">
      <c r="A25" s="79" t="s">
        <v>329</v>
      </c>
      <c r="B25" s="186" t="s">
        <v>329</v>
      </c>
      <c r="C25" s="187" t="s">
        <v>313</v>
      </c>
      <c r="D25" s="187" t="s">
        <v>318</v>
      </c>
      <c r="E25" s="187" t="s">
        <v>39</v>
      </c>
      <c r="F25" s="187" t="s">
        <v>315</v>
      </c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 t="s">
        <v>316</v>
      </c>
      <c r="S25" s="187"/>
      <c r="T25" s="187"/>
      <c r="U25" s="188"/>
      <c r="V25" s="188"/>
      <c r="W25" s="186" t="s">
        <v>329</v>
      </c>
      <c r="X25" s="189">
        <f>X26+X28+X32</f>
        <v>14769.2</v>
      </c>
    </row>
    <row r="26" spans="1:24" ht="15">
      <c r="A26" s="79" t="s">
        <v>330</v>
      </c>
      <c r="B26" s="186" t="s">
        <v>330</v>
      </c>
      <c r="C26" s="187" t="s">
        <v>313</v>
      </c>
      <c r="D26" s="187" t="s">
        <v>318</v>
      </c>
      <c r="E26" s="187" t="s">
        <v>39</v>
      </c>
      <c r="F26" s="187" t="s">
        <v>331</v>
      </c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 t="s">
        <v>316</v>
      </c>
      <c r="S26" s="187"/>
      <c r="T26" s="187"/>
      <c r="U26" s="188"/>
      <c r="V26" s="188"/>
      <c r="W26" s="186" t="s">
        <v>330</v>
      </c>
      <c r="X26" s="189">
        <f>X27</f>
        <v>0</v>
      </c>
    </row>
    <row r="27" spans="1:24" ht="15" customHeight="1">
      <c r="A27" s="79" t="s">
        <v>332</v>
      </c>
      <c r="B27" s="186" t="s">
        <v>332</v>
      </c>
      <c r="C27" s="187" t="s">
        <v>313</v>
      </c>
      <c r="D27" s="187" t="s">
        <v>318</v>
      </c>
      <c r="E27" s="187" t="s">
        <v>39</v>
      </c>
      <c r="F27" s="187" t="s">
        <v>331</v>
      </c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 t="s">
        <v>176</v>
      </c>
      <c r="S27" s="187" t="s">
        <v>35</v>
      </c>
      <c r="T27" s="187" t="s">
        <v>25</v>
      </c>
      <c r="U27" s="188"/>
      <c r="V27" s="188"/>
      <c r="W27" s="186" t="s">
        <v>332</v>
      </c>
      <c r="X27" s="189">
        <v>0</v>
      </c>
    </row>
    <row r="28" spans="1:24" ht="15" customHeight="1">
      <c r="A28" s="79" t="s">
        <v>77</v>
      </c>
      <c r="B28" s="186" t="s">
        <v>77</v>
      </c>
      <c r="C28" s="187" t="s">
        <v>313</v>
      </c>
      <c r="D28" s="187" t="s">
        <v>318</v>
      </c>
      <c r="E28" s="187" t="s">
        <v>39</v>
      </c>
      <c r="F28" s="187" t="s">
        <v>333</v>
      </c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 t="s">
        <v>316</v>
      </c>
      <c r="S28" s="187"/>
      <c r="T28" s="187"/>
      <c r="U28" s="188"/>
      <c r="V28" s="188"/>
      <c r="W28" s="186" t="s">
        <v>77</v>
      </c>
      <c r="X28" s="189">
        <f>X29+X30+X31</f>
        <v>14315.800000000001</v>
      </c>
    </row>
    <row r="29" spans="1:24" ht="45.75" customHeight="1">
      <c r="A29" s="79" t="s">
        <v>334</v>
      </c>
      <c r="B29" s="186" t="s">
        <v>569</v>
      </c>
      <c r="C29" s="187" t="s">
        <v>313</v>
      </c>
      <c r="D29" s="187" t="s">
        <v>318</v>
      </c>
      <c r="E29" s="187" t="s">
        <v>39</v>
      </c>
      <c r="F29" s="187" t="s">
        <v>333</v>
      </c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 t="s">
        <v>168</v>
      </c>
      <c r="S29" s="187" t="s">
        <v>35</v>
      </c>
      <c r="T29" s="187" t="s">
        <v>39</v>
      </c>
      <c r="U29" s="188"/>
      <c r="V29" s="188"/>
      <c r="W29" s="186" t="s">
        <v>334</v>
      </c>
      <c r="X29" s="189">
        <v>10504.7</v>
      </c>
    </row>
    <row r="30" spans="1:24" ht="15.75" customHeight="1">
      <c r="A30" s="79" t="s">
        <v>335</v>
      </c>
      <c r="B30" s="186" t="s">
        <v>546</v>
      </c>
      <c r="C30" s="187" t="s">
        <v>313</v>
      </c>
      <c r="D30" s="187" t="s">
        <v>318</v>
      </c>
      <c r="E30" s="187" t="s">
        <v>39</v>
      </c>
      <c r="F30" s="187" t="s">
        <v>333</v>
      </c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 t="s">
        <v>174</v>
      </c>
      <c r="S30" s="187" t="s">
        <v>35</v>
      </c>
      <c r="T30" s="187" t="s">
        <v>39</v>
      </c>
      <c r="U30" s="188"/>
      <c r="V30" s="188"/>
      <c r="W30" s="186" t="s">
        <v>335</v>
      </c>
      <c r="X30" s="189">
        <v>3407.7</v>
      </c>
    </row>
    <row r="31" spans="1:24" ht="34.5" customHeight="1">
      <c r="A31" s="79"/>
      <c r="B31" s="186" t="s">
        <v>343</v>
      </c>
      <c r="C31" s="187" t="s">
        <v>313</v>
      </c>
      <c r="D31" s="187" t="s">
        <v>318</v>
      </c>
      <c r="E31" s="187" t="s">
        <v>39</v>
      </c>
      <c r="F31" s="187" t="s">
        <v>333</v>
      </c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 t="s">
        <v>176</v>
      </c>
      <c r="S31" s="187" t="s">
        <v>35</v>
      </c>
      <c r="T31" s="187" t="s">
        <v>39</v>
      </c>
      <c r="U31" s="234"/>
      <c r="V31" s="234"/>
      <c r="W31" s="233"/>
      <c r="X31" s="237">
        <v>403.4</v>
      </c>
    </row>
    <row r="32" spans="1:24" ht="15" customHeight="1">
      <c r="A32" s="79"/>
      <c r="B32" s="186" t="s">
        <v>570</v>
      </c>
      <c r="C32" s="187" t="s">
        <v>313</v>
      </c>
      <c r="D32" s="187" t="s">
        <v>318</v>
      </c>
      <c r="E32" s="187" t="s">
        <v>39</v>
      </c>
      <c r="F32" s="187" t="s">
        <v>315</v>
      </c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8"/>
      <c r="V32" s="188"/>
      <c r="W32" s="186"/>
      <c r="X32" s="189">
        <f>X33</f>
        <v>453.4</v>
      </c>
    </row>
    <row r="33" spans="1:24" ht="15" customHeight="1">
      <c r="A33" s="79"/>
      <c r="B33" s="186" t="s">
        <v>571</v>
      </c>
      <c r="C33" s="187" t="s">
        <v>313</v>
      </c>
      <c r="D33" s="187" t="s">
        <v>318</v>
      </c>
      <c r="E33" s="187" t="s">
        <v>39</v>
      </c>
      <c r="F33" s="187" t="s">
        <v>572</v>
      </c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8"/>
      <c r="V33" s="188"/>
      <c r="W33" s="186"/>
      <c r="X33" s="189">
        <f>X34</f>
        <v>453.4</v>
      </c>
    </row>
    <row r="34" spans="1:24" ht="33.75" customHeight="1">
      <c r="A34" s="79"/>
      <c r="B34" s="186" t="s">
        <v>573</v>
      </c>
      <c r="C34" s="187" t="s">
        <v>313</v>
      </c>
      <c r="D34" s="187" t="s">
        <v>318</v>
      </c>
      <c r="E34" s="187" t="s">
        <v>39</v>
      </c>
      <c r="F34" s="187" t="s">
        <v>572</v>
      </c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 t="s">
        <v>176</v>
      </c>
      <c r="S34" s="187" t="s">
        <v>35</v>
      </c>
      <c r="T34" s="187" t="s">
        <v>408</v>
      </c>
      <c r="U34" s="188"/>
      <c r="V34" s="188"/>
      <c r="W34" s="186"/>
      <c r="X34" s="189">
        <v>453.4</v>
      </c>
    </row>
    <row r="35" spans="1:24" ht="33" customHeight="1">
      <c r="A35" s="79" t="s">
        <v>336</v>
      </c>
      <c r="B35" s="186" t="s">
        <v>336</v>
      </c>
      <c r="C35" s="187" t="s">
        <v>313</v>
      </c>
      <c r="D35" s="187" t="s">
        <v>318</v>
      </c>
      <c r="E35" s="187" t="s">
        <v>337</v>
      </c>
      <c r="F35" s="187" t="s">
        <v>315</v>
      </c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 t="s">
        <v>316</v>
      </c>
      <c r="S35" s="187"/>
      <c r="T35" s="187"/>
      <c r="U35" s="188"/>
      <c r="V35" s="188"/>
      <c r="W35" s="186" t="s">
        <v>336</v>
      </c>
      <c r="X35" s="189">
        <f>X36</f>
        <v>350</v>
      </c>
    </row>
    <row r="36" spans="1:24" ht="45.75" customHeight="1">
      <c r="A36" s="79" t="s">
        <v>338</v>
      </c>
      <c r="B36" s="186" t="s">
        <v>338</v>
      </c>
      <c r="C36" s="187" t="s">
        <v>313</v>
      </c>
      <c r="D36" s="187" t="s">
        <v>318</v>
      </c>
      <c r="E36" s="187" t="s">
        <v>337</v>
      </c>
      <c r="F36" s="187" t="s">
        <v>339</v>
      </c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 t="s">
        <v>316</v>
      </c>
      <c r="S36" s="187"/>
      <c r="T36" s="187"/>
      <c r="U36" s="188"/>
      <c r="V36" s="188"/>
      <c r="W36" s="186" t="s">
        <v>338</v>
      </c>
      <c r="X36" s="189">
        <f>X37</f>
        <v>350</v>
      </c>
    </row>
    <row r="37" spans="1:24" ht="27" customHeight="1">
      <c r="A37" s="82" t="s">
        <v>340</v>
      </c>
      <c r="B37" s="186" t="s">
        <v>574</v>
      </c>
      <c r="C37" s="187" t="s">
        <v>313</v>
      </c>
      <c r="D37" s="187" t="s">
        <v>318</v>
      </c>
      <c r="E37" s="187" t="s">
        <v>337</v>
      </c>
      <c r="F37" s="187" t="s">
        <v>339</v>
      </c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 t="s">
        <v>217</v>
      </c>
      <c r="S37" s="187" t="s">
        <v>26</v>
      </c>
      <c r="T37" s="187" t="s">
        <v>36</v>
      </c>
      <c r="U37" s="188"/>
      <c r="V37" s="188"/>
      <c r="W37" s="186" t="s">
        <v>340</v>
      </c>
      <c r="X37" s="189">
        <v>350</v>
      </c>
    </row>
    <row r="38" spans="1:24" ht="16.5" customHeight="1">
      <c r="A38" s="79" t="s">
        <v>341</v>
      </c>
      <c r="B38" s="186" t="s">
        <v>341</v>
      </c>
      <c r="C38" s="187" t="s">
        <v>313</v>
      </c>
      <c r="D38" s="187" t="s">
        <v>318</v>
      </c>
      <c r="E38" s="187" t="s">
        <v>342</v>
      </c>
      <c r="F38" s="187" t="s">
        <v>315</v>
      </c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 t="s">
        <v>316</v>
      </c>
      <c r="S38" s="187"/>
      <c r="T38" s="187"/>
      <c r="U38" s="188"/>
      <c r="V38" s="188"/>
      <c r="W38" s="186" t="s">
        <v>341</v>
      </c>
      <c r="X38" s="189">
        <f>X39</f>
        <v>261.5</v>
      </c>
    </row>
    <row r="39" spans="1:24" ht="16.5" customHeight="1">
      <c r="A39" s="79" t="s">
        <v>77</v>
      </c>
      <c r="B39" s="186" t="s">
        <v>77</v>
      </c>
      <c r="C39" s="187" t="s">
        <v>313</v>
      </c>
      <c r="D39" s="187" t="s">
        <v>318</v>
      </c>
      <c r="E39" s="187" t="s">
        <v>342</v>
      </c>
      <c r="F39" s="187" t="s">
        <v>333</v>
      </c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 t="s">
        <v>316</v>
      </c>
      <c r="S39" s="187"/>
      <c r="T39" s="187"/>
      <c r="U39" s="188"/>
      <c r="V39" s="188"/>
      <c r="W39" s="186" t="s">
        <v>77</v>
      </c>
      <c r="X39" s="189">
        <f>X40</f>
        <v>261.5</v>
      </c>
    </row>
    <row r="40" spans="1:24" ht="33.75" customHeight="1">
      <c r="A40" s="79" t="s">
        <v>343</v>
      </c>
      <c r="B40" s="186" t="s">
        <v>343</v>
      </c>
      <c r="C40" s="187" t="s">
        <v>313</v>
      </c>
      <c r="D40" s="187" t="s">
        <v>318</v>
      </c>
      <c r="E40" s="187" t="s">
        <v>342</v>
      </c>
      <c r="F40" s="187" t="s">
        <v>333</v>
      </c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 t="s">
        <v>176</v>
      </c>
      <c r="S40" s="187" t="s">
        <v>35</v>
      </c>
      <c r="T40" s="187" t="s">
        <v>39</v>
      </c>
      <c r="U40" s="188"/>
      <c r="V40" s="188"/>
      <c r="W40" s="186" t="s">
        <v>343</v>
      </c>
      <c r="X40" s="189">
        <v>261.5</v>
      </c>
    </row>
    <row r="41" spans="1:24" ht="15">
      <c r="A41" s="79" t="s">
        <v>316</v>
      </c>
      <c r="B41" s="186" t="s">
        <v>58</v>
      </c>
      <c r="C41" s="187" t="s">
        <v>313</v>
      </c>
      <c r="D41" s="187" t="s">
        <v>318</v>
      </c>
      <c r="E41" s="187" t="s">
        <v>344</v>
      </c>
      <c r="F41" s="187" t="s">
        <v>315</v>
      </c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 t="s">
        <v>316</v>
      </c>
      <c r="S41" s="187"/>
      <c r="T41" s="187"/>
      <c r="U41" s="188"/>
      <c r="V41" s="188"/>
      <c r="W41" s="186" t="s">
        <v>316</v>
      </c>
      <c r="X41" s="189">
        <f>X42+X44</f>
        <v>179</v>
      </c>
    </row>
    <row r="42" spans="1:24" ht="15">
      <c r="A42" s="79" t="s">
        <v>58</v>
      </c>
      <c r="B42" s="186" t="s">
        <v>58</v>
      </c>
      <c r="C42" s="187" t="s">
        <v>313</v>
      </c>
      <c r="D42" s="187" t="s">
        <v>318</v>
      </c>
      <c r="E42" s="187" t="s">
        <v>344</v>
      </c>
      <c r="F42" s="187" t="s">
        <v>345</v>
      </c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 t="s">
        <v>316</v>
      </c>
      <c r="S42" s="187"/>
      <c r="T42" s="187"/>
      <c r="U42" s="188"/>
      <c r="V42" s="188"/>
      <c r="W42" s="186" t="s">
        <v>58</v>
      </c>
      <c r="X42" s="189">
        <f>X43</f>
        <v>44</v>
      </c>
    </row>
    <row r="43" spans="1:24" ht="15.75" customHeight="1">
      <c r="A43" s="79" t="s">
        <v>346</v>
      </c>
      <c r="B43" s="186" t="s">
        <v>346</v>
      </c>
      <c r="C43" s="187" t="s">
        <v>313</v>
      </c>
      <c r="D43" s="187" t="s">
        <v>318</v>
      </c>
      <c r="E43" s="187" t="s">
        <v>344</v>
      </c>
      <c r="F43" s="187" t="s">
        <v>345</v>
      </c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 t="s">
        <v>178</v>
      </c>
      <c r="S43" s="187" t="s">
        <v>35</v>
      </c>
      <c r="T43" s="187" t="s">
        <v>27</v>
      </c>
      <c r="U43" s="188"/>
      <c r="V43" s="188"/>
      <c r="W43" s="186" t="s">
        <v>346</v>
      </c>
      <c r="X43" s="189">
        <v>44</v>
      </c>
    </row>
    <row r="44" spans="1:24" ht="15" customHeight="1">
      <c r="A44" s="79" t="s">
        <v>347</v>
      </c>
      <c r="B44" s="186" t="s">
        <v>347</v>
      </c>
      <c r="C44" s="187" t="s">
        <v>313</v>
      </c>
      <c r="D44" s="187" t="s">
        <v>318</v>
      </c>
      <c r="E44" s="187" t="s">
        <v>344</v>
      </c>
      <c r="F44" s="187" t="s">
        <v>348</v>
      </c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 t="s">
        <v>316</v>
      </c>
      <c r="S44" s="187"/>
      <c r="T44" s="187"/>
      <c r="U44" s="188"/>
      <c r="V44" s="188"/>
      <c r="W44" s="186" t="s">
        <v>347</v>
      </c>
      <c r="X44" s="189">
        <f>X45</f>
        <v>135</v>
      </c>
    </row>
    <row r="45" spans="1:24" ht="26.25" customHeight="1">
      <c r="A45" s="79" t="s">
        <v>349</v>
      </c>
      <c r="B45" s="186" t="s">
        <v>349</v>
      </c>
      <c r="C45" s="187" t="s">
        <v>313</v>
      </c>
      <c r="D45" s="187" t="s">
        <v>318</v>
      </c>
      <c r="E45" s="187" t="s">
        <v>344</v>
      </c>
      <c r="F45" s="187" t="s">
        <v>348</v>
      </c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 t="s">
        <v>217</v>
      </c>
      <c r="S45" s="187" t="s">
        <v>24</v>
      </c>
      <c r="T45" s="187" t="s">
        <v>41</v>
      </c>
      <c r="U45" s="188"/>
      <c r="V45" s="188"/>
      <c r="W45" s="186" t="s">
        <v>349</v>
      </c>
      <c r="X45" s="189">
        <v>135</v>
      </c>
    </row>
    <row r="46" spans="1:24" s="200" customFormat="1" ht="26.25" customHeight="1">
      <c r="A46" s="151" t="s">
        <v>576</v>
      </c>
      <c r="B46" s="236" t="s">
        <v>575</v>
      </c>
      <c r="C46" s="183" t="s">
        <v>313</v>
      </c>
      <c r="D46" s="183" t="s">
        <v>350</v>
      </c>
      <c r="E46" s="183" t="s">
        <v>79</v>
      </c>
      <c r="F46" s="183" t="s">
        <v>315</v>
      </c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 t="s">
        <v>316</v>
      </c>
      <c r="S46" s="183"/>
      <c r="T46" s="183"/>
      <c r="U46" s="184"/>
      <c r="V46" s="184"/>
      <c r="W46" s="181" t="s">
        <v>576</v>
      </c>
      <c r="X46" s="238">
        <f>X47+X54</f>
        <v>1543</v>
      </c>
    </row>
    <row r="47" spans="1:24" ht="27">
      <c r="A47" s="79" t="s">
        <v>316</v>
      </c>
      <c r="B47" s="186" t="s">
        <v>575</v>
      </c>
      <c r="C47" s="187" t="s">
        <v>313</v>
      </c>
      <c r="D47" s="187" t="s">
        <v>350</v>
      </c>
      <c r="E47" s="187" t="s">
        <v>39</v>
      </c>
      <c r="F47" s="187" t="s">
        <v>315</v>
      </c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 t="s">
        <v>316</v>
      </c>
      <c r="S47" s="187"/>
      <c r="T47" s="187"/>
      <c r="U47" s="188"/>
      <c r="V47" s="188"/>
      <c r="W47" s="186" t="s">
        <v>316</v>
      </c>
      <c r="X47" s="189">
        <f>X48+X52</f>
        <v>1499.5</v>
      </c>
    </row>
    <row r="48" spans="1:24" ht="14.25" customHeight="1">
      <c r="A48" s="79" t="s">
        <v>329</v>
      </c>
      <c r="B48" s="186" t="s">
        <v>329</v>
      </c>
      <c r="C48" s="187" t="s">
        <v>313</v>
      </c>
      <c r="D48" s="187" t="s">
        <v>350</v>
      </c>
      <c r="E48" s="187" t="s">
        <v>39</v>
      </c>
      <c r="F48" s="187" t="s">
        <v>351</v>
      </c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 t="s">
        <v>316</v>
      </c>
      <c r="S48" s="187"/>
      <c r="T48" s="187"/>
      <c r="U48" s="188"/>
      <c r="V48" s="188"/>
      <c r="W48" s="186" t="s">
        <v>329</v>
      </c>
      <c r="X48" s="189">
        <f>X49+X50+X51</f>
        <v>459.1</v>
      </c>
    </row>
    <row r="49" spans="1:24" ht="66" customHeight="1">
      <c r="A49" s="82" t="s">
        <v>352</v>
      </c>
      <c r="B49" s="186" t="s">
        <v>352</v>
      </c>
      <c r="C49" s="187" t="s">
        <v>313</v>
      </c>
      <c r="D49" s="187" t="s">
        <v>350</v>
      </c>
      <c r="E49" s="187" t="s">
        <v>39</v>
      </c>
      <c r="F49" s="187" t="s">
        <v>351</v>
      </c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 t="s">
        <v>168</v>
      </c>
      <c r="S49" s="187" t="s">
        <v>35</v>
      </c>
      <c r="T49" s="187" t="s">
        <v>41</v>
      </c>
      <c r="U49" s="188"/>
      <c r="V49" s="188"/>
      <c r="W49" s="186" t="s">
        <v>352</v>
      </c>
      <c r="X49" s="189">
        <v>332.5</v>
      </c>
    </row>
    <row r="50" spans="1:24" ht="27" customHeight="1">
      <c r="A50" s="79" t="s">
        <v>353</v>
      </c>
      <c r="B50" s="186" t="s">
        <v>353</v>
      </c>
      <c r="C50" s="187" t="s">
        <v>313</v>
      </c>
      <c r="D50" s="187" t="s">
        <v>350</v>
      </c>
      <c r="E50" s="187" t="s">
        <v>39</v>
      </c>
      <c r="F50" s="187" t="s">
        <v>351</v>
      </c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 t="s">
        <v>174</v>
      </c>
      <c r="S50" s="187" t="s">
        <v>35</v>
      </c>
      <c r="T50" s="187" t="s">
        <v>41</v>
      </c>
      <c r="U50" s="188"/>
      <c r="V50" s="188"/>
      <c r="W50" s="186" t="s">
        <v>353</v>
      </c>
      <c r="X50" s="189">
        <v>126.6</v>
      </c>
    </row>
    <row r="51" spans="1:24" ht="30" customHeight="1">
      <c r="A51" s="79" t="s">
        <v>354</v>
      </c>
      <c r="B51" s="186" t="s">
        <v>354</v>
      </c>
      <c r="C51" s="187" t="s">
        <v>313</v>
      </c>
      <c r="D51" s="187" t="s">
        <v>350</v>
      </c>
      <c r="E51" s="187" t="s">
        <v>39</v>
      </c>
      <c r="F51" s="187" t="s">
        <v>351</v>
      </c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 t="s">
        <v>176</v>
      </c>
      <c r="S51" s="187" t="s">
        <v>35</v>
      </c>
      <c r="T51" s="187" t="s">
        <v>41</v>
      </c>
      <c r="U51" s="188"/>
      <c r="V51" s="188"/>
      <c r="W51" s="186" t="s">
        <v>354</v>
      </c>
      <c r="X51" s="189">
        <v>0</v>
      </c>
    </row>
    <row r="52" spans="1:24" ht="18" customHeight="1">
      <c r="A52" s="79" t="s">
        <v>48</v>
      </c>
      <c r="B52" s="186" t="s">
        <v>48</v>
      </c>
      <c r="C52" s="187" t="s">
        <v>313</v>
      </c>
      <c r="D52" s="187" t="s">
        <v>350</v>
      </c>
      <c r="E52" s="187" t="s">
        <v>39</v>
      </c>
      <c r="F52" s="187" t="s">
        <v>355</v>
      </c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 t="s">
        <v>316</v>
      </c>
      <c r="S52" s="187"/>
      <c r="T52" s="187"/>
      <c r="U52" s="188"/>
      <c r="V52" s="188"/>
      <c r="W52" s="186" t="s">
        <v>48</v>
      </c>
      <c r="X52" s="189">
        <f>X53</f>
        <v>1040.4</v>
      </c>
    </row>
    <row r="53" spans="1:24" ht="61.5" customHeight="1">
      <c r="A53" s="82" t="s">
        <v>356</v>
      </c>
      <c r="B53" s="186" t="s">
        <v>356</v>
      </c>
      <c r="C53" s="187" t="s">
        <v>313</v>
      </c>
      <c r="D53" s="187" t="s">
        <v>350</v>
      </c>
      <c r="E53" s="187" t="s">
        <v>39</v>
      </c>
      <c r="F53" s="187" t="s">
        <v>355</v>
      </c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 t="s">
        <v>168</v>
      </c>
      <c r="S53" s="187" t="s">
        <v>35</v>
      </c>
      <c r="T53" s="187" t="s">
        <v>41</v>
      </c>
      <c r="U53" s="188"/>
      <c r="V53" s="188"/>
      <c r="W53" s="186" t="s">
        <v>356</v>
      </c>
      <c r="X53" s="189">
        <v>1040.4</v>
      </c>
    </row>
    <row r="54" spans="1:24" ht="15">
      <c r="A54" s="79" t="s">
        <v>316</v>
      </c>
      <c r="B54" s="186" t="s">
        <v>58</v>
      </c>
      <c r="C54" s="187" t="s">
        <v>313</v>
      </c>
      <c r="D54" s="187" t="s">
        <v>350</v>
      </c>
      <c r="E54" s="187" t="s">
        <v>344</v>
      </c>
      <c r="F54" s="187" t="s">
        <v>315</v>
      </c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 t="s">
        <v>316</v>
      </c>
      <c r="S54" s="187"/>
      <c r="T54" s="187"/>
      <c r="U54" s="188"/>
      <c r="V54" s="188"/>
      <c r="W54" s="186" t="s">
        <v>316</v>
      </c>
      <c r="X54" s="189">
        <f>X55</f>
        <v>43.5</v>
      </c>
    </row>
    <row r="55" spans="1:24" ht="15">
      <c r="A55" s="79" t="s">
        <v>58</v>
      </c>
      <c r="B55" s="186" t="s">
        <v>58</v>
      </c>
      <c r="C55" s="187" t="s">
        <v>313</v>
      </c>
      <c r="D55" s="187" t="s">
        <v>350</v>
      </c>
      <c r="E55" s="187" t="s">
        <v>344</v>
      </c>
      <c r="F55" s="187" t="s">
        <v>345</v>
      </c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 t="s">
        <v>316</v>
      </c>
      <c r="S55" s="187"/>
      <c r="T55" s="187"/>
      <c r="U55" s="188"/>
      <c r="V55" s="188"/>
      <c r="W55" s="186" t="s">
        <v>58</v>
      </c>
      <c r="X55" s="189">
        <f>X56</f>
        <v>43.5</v>
      </c>
    </row>
    <row r="56" spans="1:24" ht="18" customHeight="1">
      <c r="A56" s="79" t="s">
        <v>346</v>
      </c>
      <c r="B56" s="186" t="s">
        <v>346</v>
      </c>
      <c r="C56" s="187" t="s">
        <v>313</v>
      </c>
      <c r="D56" s="187" t="s">
        <v>350</v>
      </c>
      <c r="E56" s="187" t="s">
        <v>344</v>
      </c>
      <c r="F56" s="187" t="s">
        <v>345</v>
      </c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 t="s">
        <v>178</v>
      </c>
      <c r="S56" s="187" t="s">
        <v>35</v>
      </c>
      <c r="T56" s="187" t="s">
        <v>27</v>
      </c>
      <c r="U56" s="188"/>
      <c r="V56" s="188"/>
      <c r="W56" s="186" t="s">
        <v>346</v>
      </c>
      <c r="X56" s="189">
        <v>43.5</v>
      </c>
    </row>
    <row r="57" spans="1:24" s="200" customFormat="1" ht="28.5" customHeight="1">
      <c r="A57" s="151" t="s">
        <v>357</v>
      </c>
      <c r="B57" s="181" t="s">
        <v>577</v>
      </c>
      <c r="C57" s="183" t="s">
        <v>313</v>
      </c>
      <c r="D57" s="183" t="s">
        <v>358</v>
      </c>
      <c r="E57" s="183" t="s">
        <v>79</v>
      </c>
      <c r="F57" s="183" t="s">
        <v>315</v>
      </c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 t="s">
        <v>316</v>
      </c>
      <c r="S57" s="183"/>
      <c r="T57" s="183"/>
      <c r="U57" s="184"/>
      <c r="V57" s="184"/>
      <c r="W57" s="181" t="s">
        <v>357</v>
      </c>
      <c r="X57" s="238">
        <f>X58+X62+X71</f>
        <v>3615.8</v>
      </c>
    </row>
    <row r="58" spans="1:24" ht="17.25" customHeight="1">
      <c r="A58" s="79" t="s">
        <v>77</v>
      </c>
      <c r="B58" s="186" t="s">
        <v>77</v>
      </c>
      <c r="C58" s="187" t="s">
        <v>313</v>
      </c>
      <c r="D58" s="187" t="s">
        <v>358</v>
      </c>
      <c r="E58" s="187" t="s">
        <v>79</v>
      </c>
      <c r="F58" s="187" t="s">
        <v>333</v>
      </c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 t="s">
        <v>316</v>
      </c>
      <c r="S58" s="187"/>
      <c r="T58" s="187"/>
      <c r="U58" s="188"/>
      <c r="V58" s="188"/>
      <c r="W58" s="186" t="s">
        <v>77</v>
      </c>
      <c r="X58" s="189">
        <f>X59+X60+X61</f>
        <v>1689.1</v>
      </c>
    </row>
    <row r="59" spans="1:24" ht="61.5" customHeight="1">
      <c r="A59" s="79" t="s">
        <v>334</v>
      </c>
      <c r="B59" s="186" t="s">
        <v>334</v>
      </c>
      <c r="C59" s="187" t="s">
        <v>313</v>
      </c>
      <c r="D59" s="187" t="s">
        <v>358</v>
      </c>
      <c r="E59" s="187" t="s">
        <v>79</v>
      </c>
      <c r="F59" s="187" t="s">
        <v>333</v>
      </c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 t="s">
        <v>168</v>
      </c>
      <c r="S59" s="187" t="s">
        <v>35</v>
      </c>
      <c r="T59" s="187" t="s">
        <v>27</v>
      </c>
      <c r="U59" s="188"/>
      <c r="V59" s="188"/>
      <c r="W59" s="186" t="s">
        <v>334</v>
      </c>
      <c r="X59" s="189">
        <v>1464.1</v>
      </c>
    </row>
    <row r="60" spans="1:24" ht="26.25" customHeight="1">
      <c r="A60" s="79" t="s">
        <v>335</v>
      </c>
      <c r="B60" s="186" t="s">
        <v>335</v>
      </c>
      <c r="C60" s="187" t="s">
        <v>313</v>
      </c>
      <c r="D60" s="187" t="s">
        <v>358</v>
      </c>
      <c r="E60" s="187" t="s">
        <v>79</v>
      </c>
      <c r="F60" s="187" t="s">
        <v>333</v>
      </c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 t="s">
        <v>174</v>
      </c>
      <c r="S60" s="187" t="s">
        <v>35</v>
      </c>
      <c r="T60" s="187" t="s">
        <v>27</v>
      </c>
      <c r="U60" s="188"/>
      <c r="V60" s="188"/>
      <c r="W60" s="186" t="s">
        <v>335</v>
      </c>
      <c r="X60" s="189">
        <v>185.7</v>
      </c>
    </row>
    <row r="61" spans="1:24" ht="26.25" customHeight="1">
      <c r="A61" s="79"/>
      <c r="B61" s="186" t="s">
        <v>343</v>
      </c>
      <c r="C61" s="187" t="s">
        <v>313</v>
      </c>
      <c r="D61" s="187" t="s">
        <v>358</v>
      </c>
      <c r="E61" s="187" t="s">
        <v>79</v>
      </c>
      <c r="F61" s="187" t="s">
        <v>333</v>
      </c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 t="s">
        <v>176</v>
      </c>
      <c r="S61" s="187" t="s">
        <v>35</v>
      </c>
      <c r="T61" s="187" t="s">
        <v>27</v>
      </c>
      <c r="U61" s="188"/>
      <c r="V61" s="188"/>
      <c r="W61" s="186"/>
      <c r="X61" s="189">
        <v>39.3</v>
      </c>
    </row>
    <row r="62" spans="1:24" ht="15">
      <c r="A62" s="79" t="s">
        <v>359</v>
      </c>
      <c r="B62" s="186" t="s">
        <v>359</v>
      </c>
      <c r="C62" s="187" t="s">
        <v>313</v>
      </c>
      <c r="D62" s="187" t="s">
        <v>358</v>
      </c>
      <c r="E62" s="187" t="s">
        <v>39</v>
      </c>
      <c r="F62" s="187" t="s">
        <v>315</v>
      </c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 t="s">
        <v>316</v>
      </c>
      <c r="S62" s="187"/>
      <c r="T62" s="187"/>
      <c r="U62" s="188"/>
      <c r="V62" s="188"/>
      <c r="W62" s="186" t="s">
        <v>359</v>
      </c>
      <c r="X62" s="189">
        <f>X63+X65+X67+X69</f>
        <v>1926.7000000000003</v>
      </c>
    </row>
    <row r="63" spans="1:24" ht="27" customHeight="1">
      <c r="A63" s="79" t="s">
        <v>360</v>
      </c>
      <c r="B63" s="186" t="s">
        <v>360</v>
      </c>
      <c r="C63" s="187" t="s">
        <v>313</v>
      </c>
      <c r="D63" s="187" t="s">
        <v>358</v>
      </c>
      <c r="E63" s="187" t="s">
        <v>39</v>
      </c>
      <c r="F63" s="187" t="s">
        <v>361</v>
      </c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 t="s">
        <v>316</v>
      </c>
      <c r="S63" s="187"/>
      <c r="T63" s="187"/>
      <c r="U63" s="188"/>
      <c r="V63" s="188"/>
      <c r="W63" s="186" t="s">
        <v>360</v>
      </c>
      <c r="X63" s="189">
        <f>X64</f>
        <v>329.4</v>
      </c>
    </row>
    <row r="64" spans="1:24" ht="53.25" customHeight="1">
      <c r="A64" s="79" t="s">
        <v>362</v>
      </c>
      <c r="B64" s="186" t="s">
        <v>362</v>
      </c>
      <c r="C64" s="187" t="s">
        <v>313</v>
      </c>
      <c r="D64" s="187" t="s">
        <v>358</v>
      </c>
      <c r="E64" s="187" t="s">
        <v>39</v>
      </c>
      <c r="F64" s="187" t="s">
        <v>361</v>
      </c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 t="s">
        <v>174</v>
      </c>
      <c r="S64" s="187" t="s">
        <v>35</v>
      </c>
      <c r="T64" s="187" t="s">
        <v>27</v>
      </c>
      <c r="U64" s="188"/>
      <c r="V64" s="188"/>
      <c r="W64" s="186" t="s">
        <v>362</v>
      </c>
      <c r="X64" s="189">
        <v>329.4</v>
      </c>
    </row>
    <row r="65" spans="1:24" ht="14.25" customHeight="1">
      <c r="A65" s="79" t="s">
        <v>49</v>
      </c>
      <c r="B65" s="186" t="s">
        <v>49</v>
      </c>
      <c r="C65" s="187" t="s">
        <v>313</v>
      </c>
      <c r="D65" s="187" t="s">
        <v>358</v>
      </c>
      <c r="E65" s="187" t="s">
        <v>39</v>
      </c>
      <c r="F65" s="187" t="s">
        <v>363</v>
      </c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 t="s">
        <v>316</v>
      </c>
      <c r="S65" s="187"/>
      <c r="T65" s="187"/>
      <c r="U65" s="188"/>
      <c r="V65" s="188"/>
      <c r="W65" s="186" t="s">
        <v>49</v>
      </c>
      <c r="X65" s="189">
        <f>X66</f>
        <v>1134.4</v>
      </c>
    </row>
    <row r="66" spans="1:24" ht="38.25" customHeight="1">
      <c r="A66" s="79" t="s">
        <v>364</v>
      </c>
      <c r="B66" s="186" t="s">
        <v>364</v>
      </c>
      <c r="C66" s="187" t="s">
        <v>313</v>
      </c>
      <c r="D66" s="187" t="s">
        <v>358</v>
      </c>
      <c r="E66" s="187" t="s">
        <v>39</v>
      </c>
      <c r="F66" s="187" t="s">
        <v>363</v>
      </c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 t="s">
        <v>174</v>
      </c>
      <c r="S66" s="187" t="s">
        <v>45</v>
      </c>
      <c r="T66" s="187" t="s">
        <v>35</v>
      </c>
      <c r="U66" s="188"/>
      <c r="V66" s="188"/>
      <c r="W66" s="186" t="s">
        <v>364</v>
      </c>
      <c r="X66" s="260">
        <v>1134.4</v>
      </c>
    </row>
    <row r="67" spans="1:24" ht="15">
      <c r="A67" s="79"/>
      <c r="B67" s="186" t="s">
        <v>49</v>
      </c>
      <c r="C67" s="187" t="s">
        <v>313</v>
      </c>
      <c r="D67" s="187" t="s">
        <v>358</v>
      </c>
      <c r="E67" s="187" t="s">
        <v>39</v>
      </c>
      <c r="F67" s="187" t="s">
        <v>363</v>
      </c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 t="s">
        <v>316</v>
      </c>
      <c r="S67" s="187"/>
      <c r="T67" s="187"/>
      <c r="U67" s="188"/>
      <c r="V67" s="188"/>
      <c r="W67" s="186" t="s">
        <v>49</v>
      </c>
      <c r="X67" s="189">
        <f>X68</f>
        <v>120.8</v>
      </c>
    </row>
    <row r="68" spans="1:24" ht="41.25">
      <c r="A68" s="79"/>
      <c r="B68" s="186" t="s">
        <v>364</v>
      </c>
      <c r="C68" s="187" t="s">
        <v>313</v>
      </c>
      <c r="D68" s="187" t="s">
        <v>358</v>
      </c>
      <c r="E68" s="187" t="s">
        <v>39</v>
      </c>
      <c r="F68" s="187" t="s">
        <v>363</v>
      </c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 t="s">
        <v>174</v>
      </c>
      <c r="S68" s="187" t="s">
        <v>45</v>
      </c>
      <c r="T68" s="187" t="s">
        <v>36</v>
      </c>
      <c r="U68" s="188"/>
      <c r="V68" s="188"/>
      <c r="W68" s="186" t="s">
        <v>364</v>
      </c>
      <c r="X68" s="189">
        <v>120.8</v>
      </c>
    </row>
    <row r="69" spans="1:24" ht="15.75" customHeight="1">
      <c r="A69" s="79" t="s">
        <v>152</v>
      </c>
      <c r="B69" s="186" t="s">
        <v>152</v>
      </c>
      <c r="C69" s="187" t="s">
        <v>313</v>
      </c>
      <c r="D69" s="187" t="s">
        <v>358</v>
      </c>
      <c r="E69" s="187" t="s">
        <v>39</v>
      </c>
      <c r="F69" s="187" t="s">
        <v>365</v>
      </c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 t="s">
        <v>316</v>
      </c>
      <c r="S69" s="187"/>
      <c r="T69" s="187"/>
      <c r="U69" s="188"/>
      <c r="V69" s="188"/>
      <c r="W69" s="186" t="s">
        <v>152</v>
      </c>
      <c r="X69" s="189">
        <f>X70</f>
        <v>342.1</v>
      </c>
    </row>
    <row r="70" spans="1:24" ht="33.75" customHeight="1">
      <c r="A70" s="79" t="s">
        <v>366</v>
      </c>
      <c r="B70" s="186" t="s">
        <v>366</v>
      </c>
      <c r="C70" s="187" t="s">
        <v>313</v>
      </c>
      <c r="D70" s="187" t="s">
        <v>358</v>
      </c>
      <c r="E70" s="187" t="s">
        <v>39</v>
      </c>
      <c r="F70" s="187" t="s">
        <v>365</v>
      </c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 t="s">
        <v>174</v>
      </c>
      <c r="S70" s="187" t="s">
        <v>39</v>
      </c>
      <c r="T70" s="187" t="s">
        <v>26</v>
      </c>
      <c r="U70" s="188"/>
      <c r="V70" s="188"/>
      <c r="W70" s="186" t="s">
        <v>366</v>
      </c>
      <c r="X70" s="189">
        <v>342.1</v>
      </c>
    </row>
    <row r="71" spans="1:24" ht="18.75" customHeight="1">
      <c r="A71" s="79" t="s">
        <v>341</v>
      </c>
      <c r="B71" s="186" t="s">
        <v>341</v>
      </c>
      <c r="C71" s="187" t="s">
        <v>313</v>
      </c>
      <c r="D71" s="187" t="s">
        <v>358</v>
      </c>
      <c r="E71" s="187" t="s">
        <v>342</v>
      </c>
      <c r="F71" s="187" t="s">
        <v>315</v>
      </c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 t="s">
        <v>316</v>
      </c>
      <c r="S71" s="187"/>
      <c r="T71" s="187"/>
      <c r="U71" s="188"/>
      <c r="V71" s="188"/>
      <c r="W71" s="186" t="s">
        <v>341</v>
      </c>
      <c r="X71" s="189">
        <f>X72</f>
        <v>0</v>
      </c>
    </row>
    <row r="72" spans="1:24" ht="15" customHeight="1">
      <c r="A72" s="79" t="s">
        <v>77</v>
      </c>
      <c r="B72" s="186" t="s">
        <v>77</v>
      </c>
      <c r="C72" s="187" t="s">
        <v>313</v>
      </c>
      <c r="D72" s="187" t="s">
        <v>358</v>
      </c>
      <c r="E72" s="187" t="s">
        <v>342</v>
      </c>
      <c r="F72" s="187" t="s">
        <v>333</v>
      </c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 t="s">
        <v>316</v>
      </c>
      <c r="S72" s="187"/>
      <c r="T72" s="187"/>
      <c r="U72" s="188"/>
      <c r="V72" s="188"/>
      <c r="W72" s="186" t="s">
        <v>77</v>
      </c>
      <c r="X72" s="189">
        <f>X73</f>
        <v>0</v>
      </c>
    </row>
    <row r="73" spans="1:24" ht="22.5" customHeight="1">
      <c r="A73" s="79" t="s">
        <v>343</v>
      </c>
      <c r="B73" s="186" t="s">
        <v>343</v>
      </c>
      <c r="C73" s="187" t="s">
        <v>313</v>
      </c>
      <c r="D73" s="187" t="s">
        <v>358</v>
      </c>
      <c r="E73" s="187" t="s">
        <v>342</v>
      </c>
      <c r="F73" s="187" t="s">
        <v>333</v>
      </c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 t="s">
        <v>176</v>
      </c>
      <c r="S73" s="187" t="s">
        <v>35</v>
      </c>
      <c r="T73" s="187" t="s">
        <v>27</v>
      </c>
      <c r="U73" s="188"/>
      <c r="V73" s="188"/>
      <c r="W73" s="186" t="s">
        <v>343</v>
      </c>
      <c r="X73" s="189">
        <v>0</v>
      </c>
    </row>
    <row r="74" spans="1:24" s="200" customFormat="1" ht="34.5" customHeight="1">
      <c r="A74" s="151" t="s">
        <v>367</v>
      </c>
      <c r="B74" s="181" t="s">
        <v>578</v>
      </c>
      <c r="C74" s="183" t="s">
        <v>313</v>
      </c>
      <c r="D74" s="183" t="s">
        <v>368</v>
      </c>
      <c r="E74" s="183" t="s">
        <v>79</v>
      </c>
      <c r="F74" s="183" t="s">
        <v>315</v>
      </c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 t="s">
        <v>316</v>
      </c>
      <c r="S74" s="183"/>
      <c r="T74" s="183"/>
      <c r="U74" s="184"/>
      <c r="V74" s="184"/>
      <c r="W74" s="181" t="s">
        <v>367</v>
      </c>
      <c r="X74" s="238">
        <f>X75+X78</f>
        <v>6181.5</v>
      </c>
    </row>
    <row r="75" spans="1:24" ht="19.5" customHeight="1">
      <c r="A75" s="79" t="s">
        <v>341</v>
      </c>
      <c r="B75" s="186" t="s">
        <v>341</v>
      </c>
      <c r="C75" s="187" t="s">
        <v>313</v>
      </c>
      <c r="D75" s="187" t="s">
        <v>368</v>
      </c>
      <c r="E75" s="187" t="s">
        <v>342</v>
      </c>
      <c r="F75" s="187" t="s">
        <v>315</v>
      </c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 t="s">
        <v>316</v>
      </c>
      <c r="S75" s="187"/>
      <c r="T75" s="187"/>
      <c r="U75" s="188"/>
      <c r="V75" s="188"/>
      <c r="W75" s="186" t="s">
        <v>341</v>
      </c>
      <c r="X75" s="189">
        <f>X76</f>
        <v>52</v>
      </c>
    </row>
    <row r="76" spans="1:24" ht="19.5" customHeight="1">
      <c r="A76" s="79" t="s">
        <v>44</v>
      </c>
      <c r="B76" s="186" t="s">
        <v>44</v>
      </c>
      <c r="C76" s="187" t="s">
        <v>313</v>
      </c>
      <c r="D76" s="187" t="s">
        <v>368</v>
      </c>
      <c r="E76" s="187" t="s">
        <v>342</v>
      </c>
      <c r="F76" s="187" t="s">
        <v>369</v>
      </c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 t="s">
        <v>316</v>
      </c>
      <c r="S76" s="187"/>
      <c r="T76" s="187"/>
      <c r="U76" s="188"/>
      <c r="V76" s="188"/>
      <c r="W76" s="186" t="s">
        <v>44</v>
      </c>
      <c r="X76" s="189">
        <f>X77</f>
        <v>52</v>
      </c>
    </row>
    <row r="77" spans="1:24" ht="33" customHeight="1">
      <c r="A77" s="79" t="s">
        <v>370</v>
      </c>
      <c r="B77" s="186" t="s">
        <v>370</v>
      </c>
      <c r="C77" s="187" t="s">
        <v>313</v>
      </c>
      <c r="D77" s="187" t="s">
        <v>368</v>
      </c>
      <c r="E77" s="187" t="s">
        <v>342</v>
      </c>
      <c r="F77" s="187" t="s">
        <v>369</v>
      </c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 t="s">
        <v>176</v>
      </c>
      <c r="S77" s="187" t="s">
        <v>35</v>
      </c>
      <c r="T77" s="187" t="s">
        <v>27</v>
      </c>
      <c r="U77" s="188"/>
      <c r="V77" s="188"/>
      <c r="W77" s="186" t="s">
        <v>370</v>
      </c>
      <c r="X77" s="189">
        <v>52</v>
      </c>
    </row>
    <row r="78" spans="1:24" ht="13.5" customHeight="1">
      <c r="A78" s="79" t="s">
        <v>371</v>
      </c>
      <c r="B78" s="186" t="s">
        <v>371</v>
      </c>
      <c r="C78" s="187" t="s">
        <v>313</v>
      </c>
      <c r="D78" s="187" t="s">
        <v>368</v>
      </c>
      <c r="E78" s="187" t="s">
        <v>372</v>
      </c>
      <c r="F78" s="187" t="s">
        <v>315</v>
      </c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 t="s">
        <v>316</v>
      </c>
      <c r="S78" s="187"/>
      <c r="T78" s="187"/>
      <c r="U78" s="188"/>
      <c r="V78" s="188"/>
      <c r="W78" s="186" t="s">
        <v>371</v>
      </c>
      <c r="X78" s="189">
        <f>X79</f>
        <v>6129.5</v>
      </c>
    </row>
    <row r="79" spans="1:24" ht="15">
      <c r="A79" s="79" t="s">
        <v>155</v>
      </c>
      <c r="B79" s="186" t="s">
        <v>155</v>
      </c>
      <c r="C79" s="187" t="s">
        <v>313</v>
      </c>
      <c r="D79" s="187" t="s">
        <v>368</v>
      </c>
      <c r="E79" s="187" t="s">
        <v>372</v>
      </c>
      <c r="F79" s="187" t="s">
        <v>369</v>
      </c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 t="s">
        <v>316</v>
      </c>
      <c r="S79" s="187"/>
      <c r="T79" s="187"/>
      <c r="U79" s="188"/>
      <c r="V79" s="188"/>
      <c r="W79" s="186" t="s">
        <v>155</v>
      </c>
      <c r="X79" s="189">
        <f>X80+X81+X82</f>
        <v>6129.5</v>
      </c>
    </row>
    <row r="80" spans="1:24" ht="66.75" customHeight="1">
      <c r="A80" s="79" t="s">
        <v>373</v>
      </c>
      <c r="B80" s="186" t="s">
        <v>373</v>
      </c>
      <c r="C80" s="187" t="s">
        <v>313</v>
      </c>
      <c r="D80" s="187" t="s">
        <v>368</v>
      </c>
      <c r="E80" s="187" t="s">
        <v>372</v>
      </c>
      <c r="F80" s="187" t="s">
        <v>369</v>
      </c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 t="s">
        <v>168</v>
      </c>
      <c r="S80" s="187" t="s">
        <v>35</v>
      </c>
      <c r="T80" s="187" t="s">
        <v>27</v>
      </c>
      <c r="U80" s="188"/>
      <c r="V80" s="188"/>
      <c r="W80" s="186" t="s">
        <v>373</v>
      </c>
      <c r="X80" s="189">
        <v>6015.2</v>
      </c>
    </row>
    <row r="81" spans="1:24" ht="33" customHeight="1">
      <c r="A81" s="79" t="s">
        <v>374</v>
      </c>
      <c r="B81" s="186" t="s">
        <v>374</v>
      </c>
      <c r="C81" s="187" t="s">
        <v>313</v>
      </c>
      <c r="D81" s="187" t="s">
        <v>368</v>
      </c>
      <c r="E81" s="187" t="s">
        <v>372</v>
      </c>
      <c r="F81" s="187" t="s">
        <v>369</v>
      </c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 t="s">
        <v>174</v>
      </c>
      <c r="S81" s="187" t="s">
        <v>35</v>
      </c>
      <c r="T81" s="187" t="s">
        <v>27</v>
      </c>
      <c r="U81" s="188"/>
      <c r="V81" s="188"/>
      <c r="W81" s="186" t="s">
        <v>374</v>
      </c>
      <c r="X81" s="189">
        <v>94.3</v>
      </c>
    </row>
    <row r="82" spans="1:24" ht="27">
      <c r="A82" s="79"/>
      <c r="B82" s="186" t="s">
        <v>370</v>
      </c>
      <c r="C82" s="187" t="s">
        <v>313</v>
      </c>
      <c r="D82" s="187" t="s">
        <v>368</v>
      </c>
      <c r="E82" s="187" t="s">
        <v>372</v>
      </c>
      <c r="F82" s="187" t="s">
        <v>369</v>
      </c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 t="s">
        <v>176</v>
      </c>
      <c r="S82" s="187" t="s">
        <v>35</v>
      </c>
      <c r="T82" s="187" t="s">
        <v>27</v>
      </c>
      <c r="U82" s="234"/>
      <c r="V82" s="234"/>
      <c r="W82" s="233"/>
      <c r="X82" s="237">
        <v>20</v>
      </c>
    </row>
    <row r="83" spans="1:24" s="199" customFormat="1" ht="27" customHeight="1">
      <c r="A83" s="78" t="s">
        <v>375</v>
      </c>
      <c r="B83" s="180" t="s">
        <v>579</v>
      </c>
      <c r="C83" s="261" t="s">
        <v>376</v>
      </c>
      <c r="D83" s="261" t="s">
        <v>314</v>
      </c>
      <c r="E83" s="261" t="s">
        <v>79</v>
      </c>
      <c r="F83" s="261" t="s">
        <v>315</v>
      </c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 t="s">
        <v>316</v>
      </c>
      <c r="S83" s="261"/>
      <c r="T83" s="261"/>
      <c r="U83" s="190"/>
      <c r="V83" s="190"/>
      <c r="W83" s="180" t="s">
        <v>375</v>
      </c>
      <c r="X83" s="191">
        <f>X84+X87</f>
        <v>13498.9</v>
      </c>
    </row>
    <row r="84" spans="1:24" s="200" customFormat="1" ht="35.25" customHeight="1">
      <c r="A84" s="151" t="s">
        <v>377</v>
      </c>
      <c r="B84" s="181" t="s">
        <v>580</v>
      </c>
      <c r="C84" s="183" t="s">
        <v>376</v>
      </c>
      <c r="D84" s="183" t="s">
        <v>318</v>
      </c>
      <c r="E84" s="183" t="s">
        <v>79</v>
      </c>
      <c r="F84" s="183" t="s">
        <v>315</v>
      </c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 t="s">
        <v>316</v>
      </c>
      <c r="S84" s="183"/>
      <c r="T84" s="183"/>
      <c r="U84" s="184"/>
      <c r="V84" s="184"/>
      <c r="W84" s="181" t="s">
        <v>377</v>
      </c>
      <c r="X84" s="185">
        <f>X85</f>
        <v>12889.4</v>
      </c>
    </row>
    <row r="85" spans="1:24" ht="15" customHeight="1">
      <c r="A85" s="79" t="s">
        <v>378</v>
      </c>
      <c r="B85" s="186" t="s">
        <v>378</v>
      </c>
      <c r="C85" s="187" t="s">
        <v>376</v>
      </c>
      <c r="D85" s="187" t="s">
        <v>318</v>
      </c>
      <c r="E85" s="187" t="s">
        <v>379</v>
      </c>
      <c r="F85" s="187" t="s">
        <v>315</v>
      </c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 t="s">
        <v>316</v>
      </c>
      <c r="S85" s="187"/>
      <c r="T85" s="187"/>
      <c r="U85" s="188"/>
      <c r="V85" s="188"/>
      <c r="W85" s="186" t="s">
        <v>378</v>
      </c>
      <c r="X85" s="189">
        <f>X86</f>
        <v>12889.4</v>
      </c>
    </row>
    <row r="86" spans="1:24" ht="26.25" customHeight="1">
      <c r="A86" s="79" t="s">
        <v>380</v>
      </c>
      <c r="B86" s="186" t="s">
        <v>380</v>
      </c>
      <c r="C86" s="187" t="s">
        <v>376</v>
      </c>
      <c r="D86" s="187" t="s">
        <v>318</v>
      </c>
      <c r="E86" s="187" t="s">
        <v>379</v>
      </c>
      <c r="F86" s="187" t="s">
        <v>315</v>
      </c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 t="s">
        <v>174</v>
      </c>
      <c r="S86" s="187" t="s">
        <v>39</v>
      </c>
      <c r="T86" s="187" t="s">
        <v>43</v>
      </c>
      <c r="U86" s="188"/>
      <c r="V86" s="188"/>
      <c r="W86" s="186" t="s">
        <v>380</v>
      </c>
      <c r="X86" s="189">
        <v>12889.4</v>
      </c>
    </row>
    <row r="87" spans="1:24" s="200" customFormat="1" ht="32.25" customHeight="1">
      <c r="A87" s="151" t="s">
        <v>381</v>
      </c>
      <c r="B87" s="181" t="s">
        <v>581</v>
      </c>
      <c r="C87" s="183" t="s">
        <v>376</v>
      </c>
      <c r="D87" s="183" t="s">
        <v>350</v>
      </c>
      <c r="E87" s="183" t="s">
        <v>79</v>
      </c>
      <c r="F87" s="183" t="s">
        <v>315</v>
      </c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 t="s">
        <v>316</v>
      </c>
      <c r="S87" s="183"/>
      <c r="T87" s="183"/>
      <c r="U87" s="184"/>
      <c r="V87" s="184"/>
      <c r="W87" s="181" t="s">
        <v>381</v>
      </c>
      <c r="X87" s="185">
        <f>X88</f>
        <v>609.5</v>
      </c>
    </row>
    <row r="88" spans="1:24" ht="15">
      <c r="A88" s="79" t="s">
        <v>382</v>
      </c>
      <c r="B88" s="186" t="s">
        <v>382</v>
      </c>
      <c r="C88" s="187" t="s">
        <v>376</v>
      </c>
      <c r="D88" s="187" t="s">
        <v>350</v>
      </c>
      <c r="E88" s="187" t="s">
        <v>383</v>
      </c>
      <c r="F88" s="187" t="s">
        <v>315</v>
      </c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 t="s">
        <v>316</v>
      </c>
      <c r="S88" s="187"/>
      <c r="T88" s="187"/>
      <c r="U88" s="188"/>
      <c r="V88" s="188"/>
      <c r="W88" s="186" t="s">
        <v>382</v>
      </c>
      <c r="X88" s="189">
        <f>X89</f>
        <v>609.5</v>
      </c>
    </row>
    <row r="89" spans="1:24" ht="37.5" customHeight="1">
      <c r="A89" s="79" t="s">
        <v>384</v>
      </c>
      <c r="B89" s="186" t="s">
        <v>384</v>
      </c>
      <c r="C89" s="187" t="s">
        <v>376</v>
      </c>
      <c r="D89" s="187" t="s">
        <v>350</v>
      </c>
      <c r="E89" s="187" t="s">
        <v>383</v>
      </c>
      <c r="F89" s="187" t="s">
        <v>315</v>
      </c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 t="s">
        <v>174</v>
      </c>
      <c r="S89" s="187" t="s">
        <v>39</v>
      </c>
      <c r="T89" s="187" t="s">
        <v>43</v>
      </c>
      <c r="U89" s="188"/>
      <c r="V89" s="188"/>
      <c r="W89" s="186" t="s">
        <v>384</v>
      </c>
      <c r="X89" s="189">
        <v>609.5</v>
      </c>
    </row>
    <row r="90" spans="1:24" s="199" customFormat="1" ht="37.5" customHeight="1">
      <c r="A90" s="78" t="s">
        <v>385</v>
      </c>
      <c r="B90" s="239" t="s">
        <v>385</v>
      </c>
      <c r="C90" s="240" t="s">
        <v>386</v>
      </c>
      <c r="D90" s="240" t="s">
        <v>314</v>
      </c>
      <c r="E90" s="240" t="s">
        <v>79</v>
      </c>
      <c r="F90" s="240" t="s">
        <v>315</v>
      </c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 t="s">
        <v>316</v>
      </c>
      <c r="S90" s="240"/>
      <c r="T90" s="240"/>
      <c r="U90" s="241"/>
      <c r="V90" s="241"/>
      <c r="W90" s="239" t="s">
        <v>385</v>
      </c>
      <c r="X90" s="242">
        <f>X91+X94+X97+X100+X103+X111</f>
        <v>42320.8</v>
      </c>
    </row>
    <row r="91" spans="1:24" s="200" customFormat="1" ht="27">
      <c r="A91" s="151" t="s">
        <v>316</v>
      </c>
      <c r="B91" s="181" t="s">
        <v>582</v>
      </c>
      <c r="C91" s="183" t="s">
        <v>386</v>
      </c>
      <c r="D91" s="183" t="s">
        <v>318</v>
      </c>
      <c r="E91" s="183" t="s">
        <v>79</v>
      </c>
      <c r="F91" s="183" t="s">
        <v>315</v>
      </c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 t="s">
        <v>316</v>
      </c>
      <c r="S91" s="183"/>
      <c r="T91" s="183"/>
      <c r="U91" s="184"/>
      <c r="V91" s="184"/>
      <c r="W91" s="181" t="s">
        <v>316</v>
      </c>
      <c r="X91" s="185">
        <f>X92+X93</f>
        <v>6750.1</v>
      </c>
    </row>
    <row r="92" spans="1:24" ht="51" customHeight="1">
      <c r="A92" s="79" t="s">
        <v>388</v>
      </c>
      <c r="B92" s="186" t="s">
        <v>601</v>
      </c>
      <c r="C92" s="187" t="s">
        <v>386</v>
      </c>
      <c r="D92" s="187" t="s">
        <v>318</v>
      </c>
      <c r="E92" s="187" t="s">
        <v>79</v>
      </c>
      <c r="F92" s="187" t="s">
        <v>718</v>
      </c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 t="s">
        <v>174</v>
      </c>
      <c r="S92" s="187" t="s">
        <v>45</v>
      </c>
      <c r="T92" s="187" t="s">
        <v>36</v>
      </c>
      <c r="U92" s="188"/>
      <c r="V92" s="188"/>
      <c r="W92" s="186" t="s">
        <v>388</v>
      </c>
      <c r="X92" s="189">
        <v>4452.8</v>
      </c>
    </row>
    <row r="93" spans="1:24" ht="51" customHeight="1">
      <c r="A93" s="79"/>
      <c r="B93" s="186" t="s">
        <v>583</v>
      </c>
      <c r="C93" s="187" t="s">
        <v>386</v>
      </c>
      <c r="D93" s="187" t="s">
        <v>318</v>
      </c>
      <c r="E93" s="187" t="s">
        <v>79</v>
      </c>
      <c r="F93" s="187" t="s">
        <v>387</v>
      </c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 t="s">
        <v>174</v>
      </c>
      <c r="S93" s="187" t="s">
        <v>45</v>
      </c>
      <c r="T93" s="187" t="s">
        <v>36</v>
      </c>
      <c r="U93" s="188"/>
      <c r="V93" s="188"/>
      <c r="W93" s="186"/>
      <c r="X93" s="189">
        <v>2297.3</v>
      </c>
    </row>
    <row r="94" spans="1:24" s="200" customFormat="1" ht="18" customHeight="1">
      <c r="A94" s="151" t="s">
        <v>316</v>
      </c>
      <c r="B94" s="181" t="s">
        <v>584</v>
      </c>
      <c r="C94" s="183" t="s">
        <v>386</v>
      </c>
      <c r="D94" s="183" t="s">
        <v>350</v>
      </c>
      <c r="E94" s="183" t="s">
        <v>79</v>
      </c>
      <c r="F94" s="183" t="s">
        <v>315</v>
      </c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 t="s">
        <v>316</v>
      </c>
      <c r="S94" s="183"/>
      <c r="T94" s="183"/>
      <c r="U94" s="184"/>
      <c r="V94" s="184"/>
      <c r="W94" s="181" t="s">
        <v>316</v>
      </c>
      <c r="X94" s="185">
        <f>X95</f>
        <v>275.3</v>
      </c>
    </row>
    <row r="95" spans="1:24" ht="18" customHeight="1">
      <c r="A95" s="79" t="s">
        <v>389</v>
      </c>
      <c r="B95" s="186" t="s">
        <v>584</v>
      </c>
      <c r="C95" s="187" t="s">
        <v>386</v>
      </c>
      <c r="D95" s="187" t="s">
        <v>350</v>
      </c>
      <c r="E95" s="187" t="s">
        <v>79</v>
      </c>
      <c r="F95" s="187" t="s">
        <v>390</v>
      </c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 t="s">
        <v>316</v>
      </c>
      <c r="S95" s="187"/>
      <c r="T95" s="187"/>
      <c r="U95" s="188"/>
      <c r="V95" s="188"/>
      <c r="W95" s="186" t="s">
        <v>389</v>
      </c>
      <c r="X95" s="189">
        <f>X96</f>
        <v>275.3</v>
      </c>
    </row>
    <row r="96" spans="1:24" ht="18" customHeight="1">
      <c r="A96" s="79" t="s">
        <v>391</v>
      </c>
      <c r="B96" s="186" t="s">
        <v>546</v>
      </c>
      <c r="C96" s="187" t="s">
        <v>386</v>
      </c>
      <c r="D96" s="187" t="s">
        <v>350</v>
      </c>
      <c r="E96" s="187" t="s">
        <v>79</v>
      </c>
      <c r="F96" s="187" t="s">
        <v>390</v>
      </c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 t="s">
        <v>174</v>
      </c>
      <c r="S96" s="187" t="s">
        <v>41</v>
      </c>
      <c r="T96" s="187" t="s">
        <v>43</v>
      </c>
      <c r="U96" s="188"/>
      <c r="V96" s="188"/>
      <c r="W96" s="186" t="s">
        <v>391</v>
      </c>
      <c r="X96" s="189">
        <v>275.3</v>
      </c>
    </row>
    <row r="97" spans="1:24" s="200" customFormat="1" ht="18" customHeight="1">
      <c r="A97" s="151"/>
      <c r="B97" s="181" t="s">
        <v>585</v>
      </c>
      <c r="C97" s="183" t="s">
        <v>554</v>
      </c>
      <c r="D97" s="183" t="s">
        <v>358</v>
      </c>
      <c r="E97" s="183" t="s">
        <v>79</v>
      </c>
      <c r="F97" s="183" t="s">
        <v>315</v>
      </c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4"/>
      <c r="V97" s="184"/>
      <c r="W97" s="181"/>
      <c r="X97" s="185">
        <f>X98</f>
        <v>0</v>
      </c>
    </row>
    <row r="98" spans="1:24" ht="18" customHeight="1">
      <c r="A98" s="79"/>
      <c r="B98" s="186" t="s">
        <v>585</v>
      </c>
      <c r="C98" s="187" t="s">
        <v>386</v>
      </c>
      <c r="D98" s="187" t="s">
        <v>358</v>
      </c>
      <c r="E98" s="187" t="s">
        <v>79</v>
      </c>
      <c r="F98" s="187" t="s">
        <v>387</v>
      </c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8"/>
      <c r="V98" s="188"/>
      <c r="W98" s="186"/>
      <c r="X98" s="189">
        <f>X99</f>
        <v>0</v>
      </c>
    </row>
    <row r="99" spans="1:24" ht="18" customHeight="1">
      <c r="A99" s="79"/>
      <c r="B99" s="186" t="s">
        <v>546</v>
      </c>
      <c r="C99" s="187" t="s">
        <v>386</v>
      </c>
      <c r="D99" s="187" t="s">
        <v>358</v>
      </c>
      <c r="E99" s="187" t="s">
        <v>79</v>
      </c>
      <c r="F99" s="187" t="s">
        <v>387</v>
      </c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 t="s">
        <v>174</v>
      </c>
      <c r="S99" s="187" t="s">
        <v>45</v>
      </c>
      <c r="T99" s="187" t="s">
        <v>35</v>
      </c>
      <c r="U99" s="188"/>
      <c r="V99" s="188"/>
      <c r="W99" s="186"/>
      <c r="X99" s="189">
        <v>0</v>
      </c>
    </row>
    <row r="100" spans="1:24" s="200" customFormat="1" ht="33" customHeight="1">
      <c r="A100" s="151"/>
      <c r="B100" s="181" t="s">
        <v>586</v>
      </c>
      <c r="C100" s="183" t="s">
        <v>386</v>
      </c>
      <c r="D100" s="183" t="s">
        <v>368</v>
      </c>
      <c r="E100" s="183" t="s">
        <v>79</v>
      </c>
      <c r="F100" s="183" t="s">
        <v>315</v>
      </c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4"/>
      <c r="V100" s="184"/>
      <c r="W100" s="181"/>
      <c r="X100" s="185">
        <f>X101</f>
        <v>0</v>
      </c>
    </row>
    <row r="101" spans="1:24" ht="15">
      <c r="A101" s="79"/>
      <c r="B101" s="186" t="s">
        <v>587</v>
      </c>
      <c r="C101" s="187" t="s">
        <v>386</v>
      </c>
      <c r="D101" s="187" t="s">
        <v>368</v>
      </c>
      <c r="E101" s="187" t="s">
        <v>79</v>
      </c>
      <c r="F101" s="187" t="s">
        <v>392</v>
      </c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8"/>
      <c r="V101" s="188"/>
      <c r="W101" s="186"/>
      <c r="X101" s="189">
        <f>X102</f>
        <v>0</v>
      </c>
    </row>
    <row r="102" spans="1:24" ht="30" customHeight="1">
      <c r="A102" s="79"/>
      <c r="B102" s="186" t="s">
        <v>588</v>
      </c>
      <c r="C102" s="187" t="s">
        <v>386</v>
      </c>
      <c r="D102" s="187" t="s">
        <v>368</v>
      </c>
      <c r="E102" s="187" t="s">
        <v>79</v>
      </c>
      <c r="F102" s="187" t="s">
        <v>392</v>
      </c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 t="s">
        <v>174</v>
      </c>
      <c r="S102" s="187" t="s">
        <v>39</v>
      </c>
      <c r="T102" s="187" t="s">
        <v>26</v>
      </c>
      <c r="U102" s="188"/>
      <c r="V102" s="188"/>
      <c r="W102" s="186"/>
      <c r="X102" s="189">
        <v>0</v>
      </c>
    </row>
    <row r="103" spans="1:24" s="200" customFormat="1" ht="12.75" customHeight="1">
      <c r="A103" s="151" t="s">
        <v>393</v>
      </c>
      <c r="B103" s="181" t="s">
        <v>589</v>
      </c>
      <c r="C103" s="183" t="s">
        <v>386</v>
      </c>
      <c r="D103" s="183" t="s">
        <v>394</v>
      </c>
      <c r="E103" s="183" t="s">
        <v>79</v>
      </c>
      <c r="F103" s="183" t="s">
        <v>315</v>
      </c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 t="s">
        <v>316</v>
      </c>
      <c r="S103" s="183"/>
      <c r="T103" s="183"/>
      <c r="U103" s="184"/>
      <c r="V103" s="184"/>
      <c r="W103" s="181" t="s">
        <v>393</v>
      </c>
      <c r="X103" s="185">
        <f>X104+X106+X109</f>
        <v>10847.800000000001</v>
      </c>
    </row>
    <row r="104" spans="1:24" ht="15" customHeight="1">
      <c r="A104" s="79" t="s">
        <v>395</v>
      </c>
      <c r="B104" s="186" t="s">
        <v>395</v>
      </c>
      <c r="C104" s="187" t="s">
        <v>386</v>
      </c>
      <c r="D104" s="187" t="s">
        <v>394</v>
      </c>
      <c r="E104" s="187" t="s">
        <v>396</v>
      </c>
      <c r="F104" s="187" t="s">
        <v>315</v>
      </c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 t="s">
        <v>316</v>
      </c>
      <c r="S104" s="187"/>
      <c r="T104" s="187"/>
      <c r="U104" s="188"/>
      <c r="V104" s="188"/>
      <c r="W104" s="186" t="s">
        <v>395</v>
      </c>
      <c r="X104" s="189">
        <f>X105</f>
        <v>8308.4</v>
      </c>
    </row>
    <row r="105" spans="1:24" ht="23.25" customHeight="1">
      <c r="A105" s="79" t="s">
        <v>397</v>
      </c>
      <c r="B105" s="186" t="s">
        <v>397</v>
      </c>
      <c r="C105" s="187" t="s">
        <v>386</v>
      </c>
      <c r="D105" s="187" t="s">
        <v>394</v>
      </c>
      <c r="E105" s="187" t="s">
        <v>396</v>
      </c>
      <c r="F105" s="187" t="s">
        <v>315</v>
      </c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 t="s">
        <v>174</v>
      </c>
      <c r="S105" s="187" t="s">
        <v>45</v>
      </c>
      <c r="T105" s="187" t="s">
        <v>41</v>
      </c>
      <c r="U105" s="188"/>
      <c r="V105" s="188"/>
      <c r="W105" s="186" t="s">
        <v>397</v>
      </c>
      <c r="X105" s="189">
        <v>8308.4</v>
      </c>
    </row>
    <row r="106" spans="1:24" ht="15" customHeight="1">
      <c r="A106" s="79" t="s">
        <v>398</v>
      </c>
      <c r="B106" s="186" t="s">
        <v>398</v>
      </c>
      <c r="C106" s="187" t="s">
        <v>386</v>
      </c>
      <c r="D106" s="187" t="s">
        <v>394</v>
      </c>
      <c r="E106" s="187" t="s">
        <v>399</v>
      </c>
      <c r="F106" s="187" t="s">
        <v>315</v>
      </c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 t="s">
        <v>316</v>
      </c>
      <c r="S106" s="187"/>
      <c r="T106" s="187"/>
      <c r="U106" s="188"/>
      <c r="V106" s="188"/>
      <c r="W106" s="186" t="s">
        <v>398</v>
      </c>
      <c r="X106" s="189">
        <f>X107+X108</f>
        <v>735.6999999999999</v>
      </c>
    </row>
    <row r="107" spans="1:24" ht="32.25" customHeight="1">
      <c r="A107" s="79" t="s">
        <v>400</v>
      </c>
      <c r="B107" s="186" t="s">
        <v>400</v>
      </c>
      <c r="C107" s="187" t="s">
        <v>386</v>
      </c>
      <c r="D107" s="187" t="s">
        <v>394</v>
      </c>
      <c r="E107" s="187" t="s">
        <v>399</v>
      </c>
      <c r="F107" s="187" t="s">
        <v>315</v>
      </c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 t="s">
        <v>174</v>
      </c>
      <c r="S107" s="187" t="s">
        <v>45</v>
      </c>
      <c r="T107" s="187" t="s">
        <v>41</v>
      </c>
      <c r="U107" s="188"/>
      <c r="V107" s="188"/>
      <c r="W107" s="186" t="s">
        <v>400</v>
      </c>
      <c r="X107" s="189">
        <v>721.8</v>
      </c>
    </row>
    <row r="108" spans="1:24" ht="27.75" customHeight="1">
      <c r="A108" s="79"/>
      <c r="B108" s="186" t="s">
        <v>400</v>
      </c>
      <c r="C108" s="187" t="s">
        <v>386</v>
      </c>
      <c r="D108" s="187" t="s">
        <v>394</v>
      </c>
      <c r="E108" s="187" t="s">
        <v>399</v>
      </c>
      <c r="F108" s="187" t="s">
        <v>572</v>
      </c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 t="s">
        <v>174</v>
      </c>
      <c r="S108" s="187" t="s">
        <v>45</v>
      </c>
      <c r="T108" s="187" t="s">
        <v>41</v>
      </c>
      <c r="U108" s="188"/>
      <c r="V108" s="188"/>
      <c r="W108" s="186" t="s">
        <v>400</v>
      </c>
      <c r="X108" s="189">
        <v>13.9</v>
      </c>
    </row>
    <row r="109" spans="1:24" ht="15">
      <c r="A109" s="79" t="s">
        <v>401</v>
      </c>
      <c r="B109" s="186" t="s">
        <v>401</v>
      </c>
      <c r="C109" s="187" t="s">
        <v>386</v>
      </c>
      <c r="D109" s="187" t="s">
        <v>394</v>
      </c>
      <c r="E109" s="187" t="s">
        <v>402</v>
      </c>
      <c r="F109" s="187" t="s">
        <v>315</v>
      </c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 t="s">
        <v>316</v>
      </c>
      <c r="S109" s="187"/>
      <c r="T109" s="187"/>
      <c r="U109" s="188"/>
      <c r="V109" s="188"/>
      <c r="W109" s="186" t="s">
        <v>401</v>
      </c>
      <c r="X109" s="189">
        <f>X110</f>
        <v>1803.7</v>
      </c>
    </row>
    <row r="110" spans="1:24" ht="28.5" customHeight="1">
      <c r="A110" s="79" t="s">
        <v>403</v>
      </c>
      <c r="B110" s="186" t="s">
        <v>403</v>
      </c>
      <c r="C110" s="187" t="s">
        <v>386</v>
      </c>
      <c r="D110" s="187" t="s">
        <v>394</v>
      </c>
      <c r="E110" s="187" t="s">
        <v>402</v>
      </c>
      <c r="F110" s="187" t="s">
        <v>315</v>
      </c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 t="s">
        <v>174</v>
      </c>
      <c r="S110" s="187" t="s">
        <v>45</v>
      </c>
      <c r="T110" s="187" t="s">
        <v>41</v>
      </c>
      <c r="U110" s="188"/>
      <c r="V110" s="188"/>
      <c r="W110" s="186" t="s">
        <v>403</v>
      </c>
      <c r="X110" s="189">
        <v>1803.7</v>
      </c>
    </row>
    <row r="111" spans="1:24" ht="16.5" customHeight="1">
      <c r="A111" s="79"/>
      <c r="B111" s="262" t="s">
        <v>827</v>
      </c>
      <c r="C111" s="263" t="s">
        <v>386</v>
      </c>
      <c r="D111" s="263" t="s">
        <v>828</v>
      </c>
      <c r="E111" s="263" t="s">
        <v>79</v>
      </c>
      <c r="F111" s="263" t="s">
        <v>315</v>
      </c>
      <c r="G111" s="263"/>
      <c r="H111" s="263"/>
      <c r="I111" s="263"/>
      <c r="J111" s="263" t="s">
        <v>829</v>
      </c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4"/>
      <c r="V111" s="264"/>
      <c r="W111" s="262"/>
      <c r="X111" s="265">
        <f>X112+X114</f>
        <v>24447.6</v>
      </c>
    </row>
    <row r="112" spans="1:24" ht="15">
      <c r="A112" s="79"/>
      <c r="B112" s="266" t="s">
        <v>407</v>
      </c>
      <c r="C112" s="267" t="s">
        <v>386</v>
      </c>
      <c r="D112" s="267" t="s">
        <v>828</v>
      </c>
      <c r="E112" s="267" t="s">
        <v>408</v>
      </c>
      <c r="F112" s="267" t="s">
        <v>315</v>
      </c>
      <c r="G112" s="267"/>
      <c r="H112" s="267"/>
      <c r="I112" s="267"/>
      <c r="J112" s="267" t="s">
        <v>830</v>
      </c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8"/>
      <c r="V112" s="268"/>
      <c r="W112" s="266"/>
      <c r="X112" s="269">
        <f>X113</f>
        <v>5114.4</v>
      </c>
    </row>
    <row r="113" spans="1:24" ht="45" customHeight="1">
      <c r="A113" s="79"/>
      <c r="B113" s="266" t="s">
        <v>831</v>
      </c>
      <c r="C113" s="267" t="s">
        <v>386</v>
      </c>
      <c r="D113" s="267" t="s">
        <v>828</v>
      </c>
      <c r="E113" s="267" t="s">
        <v>408</v>
      </c>
      <c r="F113" s="267" t="s">
        <v>315</v>
      </c>
      <c r="G113" s="267" t="s">
        <v>176</v>
      </c>
      <c r="H113" s="267" t="s">
        <v>45</v>
      </c>
      <c r="I113" s="267" t="s">
        <v>36</v>
      </c>
      <c r="J113" s="267" t="s">
        <v>830</v>
      </c>
      <c r="K113" s="267"/>
      <c r="L113" s="267"/>
      <c r="M113" s="267"/>
      <c r="N113" s="267"/>
      <c r="O113" s="267"/>
      <c r="P113" s="267"/>
      <c r="Q113" s="267"/>
      <c r="R113" s="267" t="s">
        <v>176</v>
      </c>
      <c r="S113" s="267" t="s">
        <v>45</v>
      </c>
      <c r="T113" s="267" t="s">
        <v>36</v>
      </c>
      <c r="U113" s="268"/>
      <c r="V113" s="268"/>
      <c r="W113" s="266"/>
      <c r="X113" s="269">
        <v>5114.4</v>
      </c>
    </row>
    <row r="114" spans="1:24" ht="15">
      <c r="A114" s="79"/>
      <c r="B114" s="266" t="s">
        <v>407</v>
      </c>
      <c r="C114" s="267" t="s">
        <v>386</v>
      </c>
      <c r="D114" s="267" t="s">
        <v>828</v>
      </c>
      <c r="E114" s="267" t="s">
        <v>832</v>
      </c>
      <c r="F114" s="267" t="s">
        <v>315</v>
      </c>
      <c r="G114" s="267"/>
      <c r="H114" s="267"/>
      <c r="I114" s="267"/>
      <c r="J114" s="267" t="s">
        <v>833</v>
      </c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8"/>
      <c r="V114" s="268"/>
      <c r="W114" s="266"/>
      <c r="X114" s="269">
        <f>X115</f>
        <v>19333.2</v>
      </c>
    </row>
    <row r="115" spans="1:24" ht="39" customHeight="1">
      <c r="A115" s="79"/>
      <c r="B115" s="266" t="s">
        <v>831</v>
      </c>
      <c r="C115" s="267" t="s">
        <v>386</v>
      </c>
      <c r="D115" s="267" t="s">
        <v>828</v>
      </c>
      <c r="E115" s="267" t="s">
        <v>832</v>
      </c>
      <c r="F115" s="267" t="s">
        <v>315</v>
      </c>
      <c r="G115" s="267" t="s">
        <v>176</v>
      </c>
      <c r="H115" s="267" t="s">
        <v>45</v>
      </c>
      <c r="I115" s="267" t="s">
        <v>36</v>
      </c>
      <c r="J115" s="267" t="s">
        <v>833</v>
      </c>
      <c r="K115" s="267"/>
      <c r="L115" s="267"/>
      <c r="M115" s="267"/>
      <c r="N115" s="267"/>
      <c r="O115" s="267"/>
      <c r="P115" s="267"/>
      <c r="Q115" s="267"/>
      <c r="R115" s="267" t="s">
        <v>176</v>
      </c>
      <c r="S115" s="267" t="s">
        <v>45</v>
      </c>
      <c r="T115" s="267" t="s">
        <v>36</v>
      </c>
      <c r="U115" s="268"/>
      <c r="V115" s="268"/>
      <c r="W115" s="266"/>
      <c r="X115" s="269">
        <v>19333.2</v>
      </c>
    </row>
    <row r="116" spans="1:24" s="199" customFormat="1" ht="31.5" customHeight="1">
      <c r="A116" s="78" t="s">
        <v>404</v>
      </c>
      <c r="B116" s="239" t="s">
        <v>591</v>
      </c>
      <c r="C116" s="240" t="s">
        <v>405</v>
      </c>
      <c r="D116" s="240" t="s">
        <v>314</v>
      </c>
      <c r="E116" s="240" t="s">
        <v>79</v>
      </c>
      <c r="F116" s="240" t="s">
        <v>315</v>
      </c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 t="s">
        <v>316</v>
      </c>
      <c r="S116" s="240"/>
      <c r="T116" s="240"/>
      <c r="U116" s="241"/>
      <c r="V116" s="241"/>
      <c r="W116" s="239" t="s">
        <v>404</v>
      </c>
      <c r="X116" s="242">
        <f>X117+X129+X138</f>
        <v>19299</v>
      </c>
    </row>
    <row r="117" spans="1:24" s="200" customFormat="1" ht="18.75" customHeight="1">
      <c r="A117" s="151" t="s">
        <v>406</v>
      </c>
      <c r="B117" s="181" t="s">
        <v>592</v>
      </c>
      <c r="C117" s="183" t="s">
        <v>405</v>
      </c>
      <c r="D117" s="183" t="s">
        <v>318</v>
      </c>
      <c r="E117" s="183" t="s">
        <v>79</v>
      </c>
      <c r="F117" s="183" t="s">
        <v>315</v>
      </c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 t="s">
        <v>316</v>
      </c>
      <c r="S117" s="183"/>
      <c r="T117" s="183"/>
      <c r="U117" s="184"/>
      <c r="V117" s="184"/>
      <c r="W117" s="181" t="s">
        <v>406</v>
      </c>
      <c r="X117" s="185">
        <f>X118+X121+X124</f>
        <v>11741.7</v>
      </c>
    </row>
    <row r="118" spans="1:24" ht="18.75" customHeight="1">
      <c r="A118" s="79" t="s">
        <v>407</v>
      </c>
      <c r="B118" s="186" t="s">
        <v>407</v>
      </c>
      <c r="C118" s="187" t="s">
        <v>405</v>
      </c>
      <c r="D118" s="187" t="s">
        <v>318</v>
      </c>
      <c r="E118" s="187" t="s">
        <v>408</v>
      </c>
      <c r="F118" s="187" t="s">
        <v>315</v>
      </c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 t="s">
        <v>316</v>
      </c>
      <c r="S118" s="187"/>
      <c r="T118" s="187"/>
      <c r="U118" s="188"/>
      <c r="V118" s="188"/>
      <c r="W118" s="186" t="s">
        <v>407</v>
      </c>
      <c r="X118" s="189">
        <f>X119</f>
        <v>188</v>
      </c>
    </row>
    <row r="119" spans="1:24" ht="18.75" customHeight="1">
      <c r="A119" s="79" t="s">
        <v>409</v>
      </c>
      <c r="B119" s="186" t="s">
        <v>409</v>
      </c>
      <c r="C119" s="187" t="s">
        <v>405</v>
      </c>
      <c r="D119" s="187" t="s">
        <v>318</v>
      </c>
      <c r="E119" s="187" t="s">
        <v>408</v>
      </c>
      <c r="F119" s="187" t="s">
        <v>410</v>
      </c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 t="s">
        <v>316</v>
      </c>
      <c r="S119" s="187"/>
      <c r="T119" s="187"/>
      <c r="U119" s="188"/>
      <c r="V119" s="188"/>
      <c r="W119" s="186" t="s">
        <v>409</v>
      </c>
      <c r="X119" s="189">
        <f>X120</f>
        <v>188</v>
      </c>
    </row>
    <row r="120" spans="1:24" ht="34.5" customHeight="1">
      <c r="A120" s="79" t="s">
        <v>411</v>
      </c>
      <c r="B120" s="186" t="s">
        <v>411</v>
      </c>
      <c r="C120" s="187" t="s">
        <v>405</v>
      </c>
      <c r="D120" s="187" t="s">
        <v>318</v>
      </c>
      <c r="E120" s="187" t="s">
        <v>408</v>
      </c>
      <c r="F120" s="187" t="s">
        <v>410</v>
      </c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 t="s">
        <v>174</v>
      </c>
      <c r="S120" s="187" t="s">
        <v>50</v>
      </c>
      <c r="T120" s="187" t="s">
        <v>35</v>
      </c>
      <c r="U120" s="188"/>
      <c r="V120" s="188"/>
      <c r="W120" s="186" t="s">
        <v>411</v>
      </c>
      <c r="X120" s="189">
        <v>188</v>
      </c>
    </row>
    <row r="121" spans="1:24" ht="15" customHeight="1">
      <c r="A121" s="79" t="s">
        <v>341</v>
      </c>
      <c r="B121" s="186" t="s">
        <v>341</v>
      </c>
      <c r="C121" s="187" t="s">
        <v>405</v>
      </c>
      <c r="D121" s="187" t="s">
        <v>318</v>
      </c>
      <c r="E121" s="187" t="s">
        <v>342</v>
      </c>
      <c r="F121" s="187" t="s">
        <v>315</v>
      </c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 t="s">
        <v>316</v>
      </c>
      <c r="S121" s="187"/>
      <c r="T121" s="187"/>
      <c r="U121" s="188"/>
      <c r="V121" s="188"/>
      <c r="W121" s="186" t="s">
        <v>341</v>
      </c>
      <c r="X121" s="189">
        <f>X122</f>
        <v>143.5</v>
      </c>
    </row>
    <row r="122" spans="1:24" ht="15" customHeight="1">
      <c r="A122" s="79" t="s">
        <v>409</v>
      </c>
      <c r="B122" s="186" t="s">
        <v>409</v>
      </c>
      <c r="C122" s="187" t="s">
        <v>405</v>
      </c>
      <c r="D122" s="187" t="s">
        <v>318</v>
      </c>
      <c r="E122" s="187" t="s">
        <v>342</v>
      </c>
      <c r="F122" s="187" t="s">
        <v>410</v>
      </c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 t="s">
        <v>316</v>
      </c>
      <c r="S122" s="187"/>
      <c r="T122" s="187"/>
      <c r="U122" s="188"/>
      <c r="V122" s="188"/>
      <c r="W122" s="186" t="s">
        <v>409</v>
      </c>
      <c r="X122" s="189">
        <f>X123</f>
        <v>143.5</v>
      </c>
    </row>
    <row r="123" spans="1:24" ht="15" customHeight="1">
      <c r="A123" s="79" t="s">
        <v>412</v>
      </c>
      <c r="B123" s="186" t="s">
        <v>412</v>
      </c>
      <c r="C123" s="187" t="s">
        <v>405</v>
      </c>
      <c r="D123" s="187" t="s">
        <v>318</v>
      </c>
      <c r="E123" s="187" t="s">
        <v>342</v>
      </c>
      <c r="F123" s="187" t="s">
        <v>410</v>
      </c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 t="s">
        <v>176</v>
      </c>
      <c r="S123" s="187" t="s">
        <v>50</v>
      </c>
      <c r="T123" s="187" t="s">
        <v>35</v>
      </c>
      <c r="U123" s="188"/>
      <c r="V123" s="188"/>
      <c r="W123" s="186" t="s">
        <v>412</v>
      </c>
      <c r="X123" s="189">
        <v>143.5</v>
      </c>
    </row>
    <row r="124" spans="1:24" ht="15" customHeight="1">
      <c r="A124" s="79" t="s">
        <v>371</v>
      </c>
      <c r="B124" s="186" t="s">
        <v>371</v>
      </c>
      <c r="C124" s="187" t="s">
        <v>405</v>
      </c>
      <c r="D124" s="187" t="s">
        <v>318</v>
      </c>
      <c r="E124" s="187" t="s">
        <v>372</v>
      </c>
      <c r="F124" s="187" t="s">
        <v>315</v>
      </c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 t="s">
        <v>316</v>
      </c>
      <c r="S124" s="187"/>
      <c r="T124" s="187"/>
      <c r="U124" s="188"/>
      <c r="V124" s="188"/>
      <c r="W124" s="186" t="s">
        <v>371</v>
      </c>
      <c r="X124" s="189">
        <f>X125</f>
        <v>11410.2</v>
      </c>
    </row>
    <row r="125" spans="1:24" ht="15" customHeight="1">
      <c r="A125" s="79" t="s">
        <v>409</v>
      </c>
      <c r="B125" s="186" t="s">
        <v>409</v>
      </c>
      <c r="C125" s="187" t="s">
        <v>405</v>
      </c>
      <c r="D125" s="187" t="s">
        <v>318</v>
      </c>
      <c r="E125" s="187" t="s">
        <v>372</v>
      </c>
      <c r="F125" s="187" t="s">
        <v>410</v>
      </c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 t="s">
        <v>316</v>
      </c>
      <c r="S125" s="187"/>
      <c r="T125" s="187"/>
      <c r="U125" s="188"/>
      <c r="V125" s="188"/>
      <c r="W125" s="186" t="s">
        <v>409</v>
      </c>
      <c r="X125" s="189">
        <f>X126+X127+X128</f>
        <v>11410.2</v>
      </c>
    </row>
    <row r="126" spans="1:24" ht="54" customHeight="1">
      <c r="A126" s="79" t="s">
        <v>413</v>
      </c>
      <c r="B126" s="186" t="s">
        <v>568</v>
      </c>
      <c r="C126" s="187" t="s">
        <v>405</v>
      </c>
      <c r="D126" s="187" t="s">
        <v>318</v>
      </c>
      <c r="E126" s="187" t="s">
        <v>372</v>
      </c>
      <c r="F126" s="187" t="s">
        <v>410</v>
      </c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 t="s">
        <v>168</v>
      </c>
      <c r="S126" s="187" t="s">
        <v>50</v>
      </c>
      <c r="T126" s="187" t="s">
        <v>35</v>
      </c>
      <c r="U126" s="188"/>
      <c r="V126" s="188"/>
      <c r="W126" s="186" t="s">
        <v>413</v>
      </c>
      <c r="X126" s="189">
        <v>6241.8</v>
      </c>
    </row>
    <row r="127" spans="1:24" ht="33" customHeight="1">
      <c r="A127" s="79" t="s">
        <v>411</v>
      </c>
      <c r="B127" s="186" t="s">
        <v>411</v>
      </c>
      <c r="C127" s="187" t="s">
        <v>405</v>
      </c>
      <c r="D127" s="187" t="s">
        <v>318</v>
      </c>
      <c r="E127" s="187" t="s">
        <v>372</v>
      </c>
      <c r="F127" s="187" t="s">
        <v>410</v>
      </c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 t="s">
        <v>174</v>
      </c>
      <c r="S127" s="187" t="s">
        <v>50</v>
      </c>
      <c r="T127" s="187" t="s">
        <v>35</v>
      </c>
      <c r="U127" s="188"/>
      <c r="V127" s="188"/>
      <c r="W127" s="186" t="s">
        <v>411</v>
      </c>
      <c r="X127" s="189">
        <v>5018.4</v>
      </c>
    </row>
    <row r="128" spans="1:24" ht="13.5" customHeight="1">
      <c r="A128" s="79"/>
      <c r="B128" s="186" t="s">
        <v>412</v>
      </c>
      <c r="C128" s="187" t="s">
        <v>405</v>
      </c>
      <c r="D128" s="187" t="s">
        <v>318</v>
      </c>
      <c r="E128" s="187" t="s">
        <v>372</v>
      </c>
      <c r="F128" s="187" t="s">
        <v>410</v>
      </c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 t="s">
        <v>176</v>
      </c>
      <c r="S128" s="187" t="s">
        <v>50</v>
      </c>
      <c r="T128" s="187" t="s">
        <v>35</v>
      </c>
      <c r="U128" s="188"/>
      <c r="V128" s="188"/>
      <c r="W128" s="186"/>
      <c r="X128" s="189">
        <v>150</v>
      </c>
    </row>
    <row r="129" spans="1:24" s="200" customFormat="1" ht="36" customHeight="1">
      <c r="A129" s="151" t="s">
        <v>414</v>
      </c>
      <c r="B129" s="181" t="s">
        <v>593</v>
      </c>
      <c r="C129" s="183" t="s">
        <v>405</v>
      </c>
      <c r="D129" s="183" t="s">
        <v>350</v>
      </c>
      <c r="E129" s="183" t="s">
        <v>79</v>
      </c>
      <c r="F129" s="183" t="s">
        <v>315</v>
      </c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 t="s">
        <v>316</v>
      </c>
      <c r="S129" s="183"/>
      <c r="T129" s="183"/>
      <c r="U129" s="184"/>
      <c r="V129" s="184"/>
      <c r="W129" s="181" t="s">
        <v>414</v>
      </c>
      <c r="X129" s="185">
        <f>X130+X133+X137</f>
        <v>2554.2</v>
      </c>
    </row>
    <row r="130" spans="1:24" ht="15">
      <c r="A130" s="79" t="s">
        <v>407</v>
      </c>
      <c r="B130" s="186" t="s">
        <v>407</v>
      </c>
      <c r="C130" s="187" t="s">
        <v>405</v>
      </c>
      <c r="D130" s="187" t="s">
        <v>350</v>
      </c>
      <c r="E130" s="187" t="s">
        <v>408</v>
      </c>
      <c r="F130" s="187" t="s">
        <v>315</v>
      </c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 t="s">
        <v>316</v>
      </c>
      <c r="S130" s="187"/>
      <c r="T130" s="187"/>
      <c r="U130" s="188"/>
      <c r="V130" s="188"/>
      <c r="W130" s="186" t="s">
        <v>407</v>
      </c>
      <c r="X130" s="189">
        <f>X131</f>
        <v>2</v>
      </c>
    </row>
    <row r="131" spans="1:24" ht="14.25" customHeight="1">
      <c r="A131" s="79" t="s">
        <v>415</v>
      </c>
      <c r="B131" s="186" t="s">
        <v>415</v>
      </c>
      <c r="C131" s="187" t="s">
        <v>405</v>
      </c>
      <c r="D131" s="187" t="s">
        <v>350</v>
      </c>
      <c r="E131" s="187" t="s">
        <v>408</v>
      </c>
      <c r="F131" s="187" t="s">
        <v>416</v>
      </c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 t="s">
        <v>316</v>
      </c>
      <c r="S131" s="187"/>
      <c r="T131" s="187"/>
      <c r="U131" s="188"/>
      <c r="V131" s="188"/>
      <c r="W131" s="186" t="s">
        <v>415</v>
      </c>
      <c r="X131" s="189">
        <f>X132</f>
        <v>2</v>
      </c>
    </row>
    <row r="132" spans="1:24" ht="33.75" customHeight="1">
      <c r="A132" s="79" t="s">
        <v>417</v>
      </c>
      <c r="B132" s="186" t="s">
        <v>417</v>
      </c>
      <c r="C132" s="187" t="s">
        <v>405</v>
      </c>
      <c r="D132" s="187" t="s">
        <v>350</v>
      </c>
      <c r="E132" s="187" t="s">
        <v>408</v>
      </c>
      <c r="F132" s="187" t="s">
        <v>416</v>
      </c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 t="s">
        <v>174</v>
      </c>
      <c r="S132" s="187" t="s">
        <v>50</v>
      </c>
      <c r="T132" s="187" t="s">
        <v>35</v>
      </c>
      <c r="U132" s="188"/>
      <c r="V132" s="188"/>
      <c r="W132" s="186" t="s">
        <v>417</v>
      </c>
      <c r="X132" s="189">
        <v>2</v>
      </c>
    </row>
    <row r="133" spans="1:24" ht="15" customHeight="1">
      <c r="A133" s="79" t="s">
        <v>341</v>
      </c>
      <c r="B133" s="186" t="s">
        <v>341</v>
      </c>
      <c r="C133" s="187" t="s">
        <v>405</v>
      </c>
      <c r="D133" s="187" t="s">
        <v>350</v>
      </c>
      <c r="E133" s="187" t="s">
        <v>372</v>
      </c>
      <c r="F133" s="187" t="s">
        <v>315</v>
      </c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 t="s">
        <v>316</v>
      </c>
      <c r="S133" s="187"/>
      <c r="T133" s="187"/>
      <c r="U133" s="188"/>
      <c r="V133" s="188"/>
      <c r="W133" s="186" t="s">
        <v>341</v>
      </c>
      <c r="X133" s="189">
        <f>X134</f>
        <v>2552.2</v>
      </c>
    </row>
    <row r="134" spans="1:24" ht="14.25" customHeight="1">
      <c r="A134" s="79" t="s">
        <v>415</v>
      </c>
      <c r="B134" s="186" t="s">
        <v>415</v>
      </c>
      <c r="C134" s="187" t="s">
        <v>405</v>
      </c>
      <c r="D134" s="187" t="s">
        <v>350</v>
      </c>
      <c r="E134" s="187" t="s">
        <v>372</v>
      </c>
      <c r="F134" s="187" t="s">
        <v>416</v>
      </c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 t="s">
        <v>316</v>
      </c>
      <c r="S134" s="187"/>
      <c r="T134" s="187"/>
      <c r="U134" s="188"/>
      <c r="V134" s="188"/>
      <c r="W134" s="186" t="s">
        <v>415</v>
      </c>
      <c r="X134" s="189">
        <f>X135+X136</f>
        <v>2552.2</v>
      </c>
    </row>
    <row r="135" spans="1:24" ht="54.75" customHeight="1">
      <c r="A135" s="79" t="s">
        <v>418</v>
      </c>
      <c r="B135" s="186" t="s">
        <v>418</v>
      </c>
      <c r="C135" s="187" t="s">
        <v>405</v>
      </c>
      <c r="D135" s="187" t="s">
        <v>350</v>
      </c>
      <c r="E135" s="187" t="s">
        <v>372</v>
      </c>
      <c r="F135" s="187" t="s">
        <v>416</v>
      </c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 t="s">
        <v>168</v>
      </c>
      <c r="S135" s="187" t="s">
        <v>50</v>
      </c>
      <c r="T135" s="187" t="s">
        <v>35</v>
      </c>
      <c r="U135" s="188"/>
      <c r="V135" s="188"/>
      <c r="W135" s="186" t="s">
        <v>418</v>
      </c>
      <c r="X135" s="189">
        <v>2068</v>
      </c>
    </row>
    <row r="136" spans="1:24" ht="27.75" customHeight="1">
      <c r="A136" s="79" t="s">
        <v>417</v>
      </c>
      <c r="B136" s="186" t="s">
        <v>417</v>
      </c>
      <c r="C136" s="187" t="s">
        <v>405</v>
      </c>
      <c r="D136" s="187" t="s">
        <v>350</v>
      </c>
      <c r="E136" s="187" t="s">
        <v>372</v>
      </c>
      <c r="F136" s="187" t="s">
        <v>416</v>
      </c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 t="s">
        <v>174</v>
      </c>
      <c r="S136" s="187" t="s">
        <v>50</v>
      </c>
      <c r="T136" s="187" t="s">
        <v>35</v>
      </c>
      <c r="U136" s="188"/>
      <c r="V136" s="188"/>
      <c r="W136" s="186" t="s">
        <v>417</v>
      </c>
      <c r="X136" s="189">
        <v>484.2</v>
      </c>
    </row>
    <row r="137" spans="1:24" ht="17.25" customHeight="1">
      <c r="A137" s="79" t="s">
        <v>419</v>
      </c>
      <c r="B137" s="186" t="s">
        <v>419</v>
      </c>
      <c r="C137" s="187" t="s">
        <v>405</v>
      </c>
      <c r="D137" s="187" t="s">
        <v>350</v>
      </c>
      <c r="E137" s="187" t="s">
        <v>342</v>
      </c>
      <c r="F137" s="187" t="s">
        <v>416</v>
      </c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 t="s">
        <v>176</v>
      </c>
      <c r="S137" s="187" t="s">
        <v>50</v>
      </c>
      <c r="T137" s="187" t="s">
        <v>35</v>
      </c>
      <c r="U137" s="188"/>
      <c r="V137" s="188"/>
      <c r="W137" s="186" t="s">
        <v>419</v>
      </c>
      <c r="X137" s="189">
        <v>0</v>
      </c>
    </row>
    <row r="138" spans="1:24" ht="19.5" customHeight="1">
      <c r="A138" s="79"/>
      <c r="B138" s="151" t="s">
        <v>551</v>
      </c>
      <c r="C138" s="152" t="s">
        <v>405</v>
      </c>
      <c r="D138" s="152" t="s">
        <v>358</v>
      </c>
      <c r="E138" s="152" t="s">
        <v>79</v>
      </c>
      <c r="F138" s="152" t="s">
        <v>315</v>
      </c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92"/>
      <c r="V138" s="192"/>
      <c r="W138" s="151"/>
      <c r="X138" s="153">
        <f>X139</f>
        <v>5003.1</v>
      </c>
    </row>
    <row r="139" spans="1:24" ht="15">
      <c r="A139" s="79"/>
      <c r="B139" s="79" t="s">
        <v>552</v>
      </c>
      <c r="C139" s="80" t="s">
        <v>405</v>
      </c>
      <c r="D139" s="80" t="s">
        <v>358</v>
      </c>
      <c r="E139" s="80" t="s">
        <v>372</v>
      </c>
      <c r="F139" s="80" t="s">
        <v>315</v>
      </c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193"/>
      <c r="V139" s="193"/>
      <c r="W139" s="79"/>
      <c r="X139" s="81">
        <f>X140+X142</f>
        <v>5003.1</v>
      </c>
    </row>
    <row r="140" spans="1:24" ht="15">
      <c r="A140" s="79"/>
      <c r="B140" s="79" t="s">
        <v>553</v>
      </c>
      <c r="C140" s="80" t="s">
        <v>405</v>
      </c>
      <c r="D140" s="80" t="s">
        <v>358</v>
      </c>
      <c r="E140" s="80" t="s">
        <v>372</v>
      </c>
      <c r="F140" s="80" t="s">
        <v>410</v>
      </c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193"/>
      <c r="V140" s="193"/>
      <c r="W140" s="79"/>
      <c r="X140" s="81">
        <f>X141</f>
        <v>2164</v>
      </c>
    </row>
    <row r="141" spans="1:24" ht="32.25" customHeight="1">
      <c r="A141" s="79"/>
      <c r="B141" s="79" t="s">
        <v>594</v>
      </c>
      <c r="C141" s="80" t="s">
        <v>405</v>
      </c>
      <c r="D141" s="80" t="s">
        <v>358</v>
      </c>
      <c r="E141" s="80" t="s">
        <v>372</v>
      </c>
      <c r="F141" s="80" t="s">
        <v>410</v>
      </c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 t="s">
        <v>174</v>
      </c>
      <c r="S141" s="80" t="s">
        <v>50</v>
      </c>
      <c r="T141" s="80" t="s">
        <v>35</v>
      </c>
      <c r="U141" s="193"/>
      <c r="V141" s="193"/>
      <c r="W141" s="79"/>
      <c r="X141" s="81">
        <v>2164</v>
      </c>
    </row>
    <row r="142" spans="1:24" ht="32.25" customHeight="1">
      <c r="A142" s="79"/>
      <c r="B142" s="79" t="s">
        <v>774</v>
      </c>
      <c r="C142" s="80" t="s">
        <v>775</v>
      </c>
      <c r="D142" s="80" t="s">
        <v>358</v>
      </c>
      <c r="E142" s="80" t="s">
        <v>372</v>
      </c>
      <c r="F142" s="80" t="s">
        <v>776</v>
      </c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193"/>
      <c r="V142" s="193"/>
      <c r="W142" s="79"/>
      <c r="X142" s="81">
        <f>X143</f>
        <v>2839.1</v>
      </c>
    </row>
    <row r="143" spans="1:24" ht="48.75" customHeight="1">
      <c r="A143" s="79"/>
      <c r="B143" s="79" t="s">
        <v>777</v>
      </c>
      <c r="C143" s="80" t="s">
        <v>775</v>
      </c>
      <c r="D143" s="80" t="s">
        <v>358</v>
      </c>
      <c r="E143" s="80" t="s">
        <v>372</v>
      </c>
      <c r="F143" s="80" t="s">
        <v>776</v>
      </c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 t="s">
        <v>174</v>
      </c>
      <c r="S143" s="80" t="s">
        <v>50</v>
      </c>
      <c r="T143" s="80" t="s">
        <v>35</v>
      </c>
      <c r="U143" s="193"/>
      <c r="V143" s="193"/>
      <c r="W143" s="79"/>
      <c r="X143" s="81">
        <v>2839.1</v>
      </c>
    </row>
    <row r="144" spans="1:24" ht="30.75" customHeight="1">
      <c r="A144" s="79"/>
      <c r="B144" s="180" t="s">
        <v>595</v>
      </c>
      <c r="C144" s="261" t="s">
        <v>421</v>
      </c>
      <c r="D144" s="261" t="s">
        <v>314</v>
      </c>
      <c r="E144" s="261" t="s">
        <v>79</v>
      </c>
      <c r="F144" s="261" t="s">
        <v>315</v>
      </c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 t="s">
        <v>316</v>
      </c>
      <c r="S144" s="261"/>
      <c r="T144" s="261"/>
      <c r="U144" s="190"/>
      <c r="V144" s="190"/>
      <c r="W144" s="180" t="s">
        <v>420</v>
      </c>
      <c r="X144" s="191">
        <f>X145+X160</f>
        <v>8782.8</v>
      </c>
    </row>
    <row r="145" spans="1:24" ht="33" customHeight="1">
      <c r="A145" s="79"/>
      <c r="B145" s="181" t="s">
        <v>596</v>
      </c>
      <c r="C145" s="183" t="s">
        <v>421</v>
      </c>
      <c r="D145" s="183" t="s">
        <v>318</v>
      </c>
      <c r="E145" s="183" t="s">
        <v>79</v>
      </c>
      <c r="F145" s="183" t="s">
        <v>315</v>
      </c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 t="s">
        <v>316</v>
      </c>
      <c r="S145" s="183"/>
      <c r="T145" s="183"/>
      <c r="U145" s="184"/>
      <c r="V145" s="184"/>
      <c r="W145" s="181" t="s">
        <v>422</v>
      </c>
      <c r="X145" s="185">
        <f>X146+X155+X157</f>
        <v>8782.8</v>
      </c>
    </row>
    <row r="146" spans="1:24" ht="15">
      <c r="A146" s="79"/>
      <c r="B146" s="186" t="s">
        <v>407</v>
      </c>
      <c r="C146" s="187" t="s">
        <v>421</v>
      </c>
      <c r="D146" s="187" t="s">
        <v>318</v>
      </c>
      <c r="E146" s="187" t="s">
        <v>408</v>
      </c>
      <c r="F146" s="187" t="s">
        <v>315</v>
      </c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 t="s">
        <v>316</v>
      </c>
      <c r="S146" s="187"/>
      <c r="T146" s="187"/>
      <c r="U146" s="188"/>
      <c r="V146" s="188"/>
      <c r="W146" s="186" t="s">
        <v>407</v>
      </c>
      <c r="X146" s="189">
        <f>X147+X149+X151+X153</f>
        <v>690.6</v>
      </c>
    </row>
    <row r="147" spans="1:24" ht="17.25" customHeight="1">
      <c r="A147" s="79"/>
      <c r="B147" s="186" t="s">
        <v>423</v>
      </c>
      <c r="C147" s="187" t="s">
        <v>421</v>
      </c>
      <c r="D147" s="187" t="s">
        <v>318</v>
      </c>
      <c r="E147" s="187" t="s">
        <v>408</v>
      </c>
      <c r="F147" s="187" t="s">
        <v>424</v>
      </c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 t="s">
        <v>316</v>
      </c>
      <c r="S147" s="187"/>
      <c r="T147" s="187"/>
      <c r="U147" s="188"/>
      <c r="V147" s="188"/>
      <c r="W147" s="186" t="s">
        <v>423</v>
      </c>
      <c r="X147" s="189">
        <f>X148</f>
        <v>103.6</v>
      </c>
    </row>
    <row r="148" spans="1:24" s="199" customFormat="1" ht="60" customHeight="1">
      <c r="A148" s="78" t="s">
        <v>420</v>
      </c>
      <c r="B148" s="186" t="s">
        <v>425</v>
      </c>
      <c r="C148" s="187" t="s">
        <v>421</v>
      </c>
      <c r="D148" s="187" t="s">
        <v>318</v>
      </c>
      <c r="E148" s="187" t="s">
        <v>408</v>
      </c>
      <c r="F148" s="187" t="s">
        <v>424</v>
      </c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 t="s">
        <v>174</v>
      </c>
      <c r="S148" s="187" t="s">
        <v>25</v>
      </c>
      <c r="T148" s="187" t="s">
        <v>36</v>
      </c>
      <c r="U148" s="188"/>
      <c r="V148" s="188"/>
      <c r="W148" s="186" t="s">
        <v>425</v>
      </c>
      <c r="X148" s="189">
        <v>103.6</v>
      </c>
    </row>
    <row r="149" spans="1:24" s="199" customFormat="1" ht="33" customHeight="1">
      <c r="A149" s="78"/>
      <c r="B149" s="186" t="s">
        <v>778</v>
      </c>
      <c r="C149" s="187" t="s">
        <v>421</v>
      </c>
      <c r="D149" s="187" t="s">
        <v>318</v>
      </c>
      <c r="E149" s="187" t="s">
        <v>408</v>
      </c>
      <c r="F149" s="187" t="s">
        <v>779</v>
      </c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8"/>
      <c r="V149" s="188"/>
      <c r="W149" s="186"/>
      <c r="X149" s="189">
        <f>X150</f>
        <v>352.2</v>
      </c>
    </row>
    <row r="150" spans="1:24" s="199" customFormat="1" ht="51" customHeight="1">
      <c r="A150" s="78"/>
      <c r="B150" s="186" t="s">
        <v>781</v>
      </c>
      <c r="C150" s="187" t="s">
        <v>421</v>
      </c>
      <c r="D150" s="187" t="s">
        <v>318</v>
      </c>
      <c r="E150" s="187" t="s">
        <v>408</v>
      </c>
      <c r="F150" s="187" t="s">
        <v>779</v>
      </c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 t="s">
        <v>174</v>
      </c>
      <c r="S150" s="187" t="s">
        <v>25</v>
      </c>
      <c r="T150" s="187" t="s">
        <v>36</v>
      </c>
      <c r="U150" s="188"/>
      <c r="V150" s="188"/>
      <c r="W150" s="186"/>
      <c r="X150" s="189">
        <v>352.2</v>
      </c>
    </row>
    <row r="151" spans="1:24" s="199" customFormat="1" ht="51" customHeight="1">
      <c r="A151" s="78"/>
      <c r="B151" s="186" t="s">
        <v>780</v>
      </c>
      <c r="C151" s="187" t="s">
        <v>421</v>
      </c>
      <c r="D151" s="187" t="s">
        <v>318</v>
      </c>
      <c r="E151" s="187" t="s">
        <v>408</v>
      </c>
      <c r="F151" s="187" t="s">
        <v>782</v>
      </c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8"/>
      <c r="V151" s="188"/>
      <c r="W151" s="186"/>
      <c r="X151" s="189">
        <f>X152</f>
        <v>176.1</v>
      </c>
    </row>
    <row r="152" spans="1:24" s="199" customFormat="1" ht="51" customHeight="1">
      <c r="A152" s="78"/>
      <c r="B152" s="186" t="s">
        <v>783</v>
      </c>
      <c r="C152" s="187" t="s">
        <v>421</v>
      </c>
      <c r="D152" s="187" t="s">
        <v>318</v>
      </c>
      <c r="E152" s="187" t="s">
        <v>408</v>
      </c>
      <c r="F152" s="187" t="s">
        <v>782</v>
      </c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 t="s">
        <v>174</v>
      </c>
      <c r="S152" s="187" t="s">
        <v>25</v>
      </c>
      <c r="T152" s="187" t="s">
        <v>36</v>
      </c>
      <c r="U152" s="188"/>
      <c r="V152" s="188"/>
      <c r="W152" s="186"/>
      <c r="X152" s="189">
        <v>176.1</v>
      </c>
    </row>
    <row r="153" spans="1:24" s="199" customFormat="1" ht="27" customHeight="1">
      <c r="A153" s="78"/>
      <c r="B153" s="186" t="s">
        <v>780</v>
      </c>
      <c r="C153" s="187" t="s">
        <v>421</v>
      </c>
      <c r="D153" s="187" t="s">
        <v>318</v>
      </c>
      <c r="E153" s="187" t="s">
        <v>408</v>
      </c>
      <c r="F153" s="187" t="s">
        <v>784</v>
      </c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8"/>
      <c r="V153" s="188"/>
      <c r="W153" s="186"/>
      <c r="X153" s="189">
        <f>X154</f>
        <v>58.7</v>
      </c>
    </row>
    <row r="154" spans="1:24" s="199" customFormat="1" ht="62.25" customHeight="1">
      <c r="A154" s="78"/>
      <c r="B154" s="186" t="s">
        <v>783</v>
      </c>
      <c r="C154" s="187" t="s">
        <v>421</v>
      </c>
      <c r="D154" s="187" t="s">
        <v>318</v>
      </c>
      <c r="E154" s="187" t="s">
        <v>408</v>
      </c>
      <c r="F154" s="187" t="s">
        <v>784</v>
      </c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 t="s">
        <v>174</v>
      </c>
      <c r="S154" s="187" t="s">
        <v>25</v>
      </c>
      <c r="T154" s="187" t="s">
        <v>36</v>
      </c>
      <c r="U154" s="188"/>
      <c r="V154" s="188"/>
      <c r="W154" s="186"/>
      <c r="X154" s="189">
        <v>58.7</v>
      </c>
    </row>
    <row r="155" spans="1:24" s="200" customFormat="1" ht="16.5" customHeight="1">
      <c r="A155" s="151" t="s">
        <v>422</v>
      </c>
      <c r="B155" s="186" t="s">
        <v>341</v>
      </c>
      <c r="C155" s="187" t="s">
        <v>421</v>
      </c>
      <c r="D155" s="187" t="s">
        <v>318</v>
      </c>
      <c r="E155" s="187" t="s">
        <v>342</v>
      </c>
      <c r="F155" s="187" t="s">
        <v>315</v>
      </c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 t="s">
        <v>316</v>
      </c>
      <c r="S155" s="187"/>
      <c r="T155" s="187"/>
      <c r="U155" s="188"/>
      <c r="V155" s="188"/>
      <c r="W155" s="186" t="s">
        <v>341</v>
      </c>
      <c r="X155" s="189">
        <f>X156</f>
        <v>1226.9</v>
      </c>
    </row>
    <row r="156" spans="1:24" ht="31.5" customHeight="1">
      <c r="A156" s="79" t="s">
        <v>407</v>
      </c>
      <c r="B156" s="186" t="s">
        <v>426</v>
      </c>
      <c r="C156" s="187" t="s">
        <v>421</v>
      </c>
      <c r="D156" s="187" t="s">
        <v>318</v>
      </c>
      <c r="E156" s="187" t="s">
        <v>342</v>
      </c>
      <c r="F156" s="187" t="s">
        <v>315</v>
      </c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 t="s">
        <v>176</v>
      </c>
      <c r="S156" s="187" t="s">
        <v>25</v>
      </c>
      <c r="T156" s="187" t="s">
        <v>36</v>
      </c>
      <c r="U156" s="188"/>
      <c r="V156" s="188"/>
      <c r="W156" s="186" t="s">
        <v>426</v>
      </c>
      <c r="X156" s="189">
        <v>1226.9</v>
      </c>
    </row>
    <row r="157" spans="1:24" ht="15" customHeight="1">
      <c r="A157" s="79" t="s">
        <v>423</v>
      </c>
      <c r="B157" s="186" t="s">
        <v>371</v>
      </c>
      <c r="C157" s="187" t="s">
        <v>421</v>
      </c>
      <c r="D157" s="187" t="s">
        <v>318</v>
      </c>
      <c r="E157" s="187" t="s">
        <v>372</v>
      </c>
      <c r="F157" s="187" t="s">
        <v>315</v>
      </c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 t="s">
        <v>316</v>
      </c>
      <c r="S157" s="187"/>
      <c r="T157" s="187"/>
      <c r="U157" s="188"/>
      <c r="V157" s="188"/>
      <c r="W157" s="186" t="s">
        <v>371</v>
      </c>
      <c r="X157" s="189">
        <f>X158+X159</f>
        <v>6865.3</v>
      </c>
    </row>
    <row r="158" spans="1:24" ht="61.5" customHeight="1">
      <c r="A158" s="82" t="s">
        <v>425</v>
      </c>
      <c r="B158" s="186" t="s">
        <v>427</v>
      </c>
      <c r="C158" s="187" t="s">
        <v>421</v>
      </c>
      <c r="D158" s="187" t="s">
        <v>318</v>
      </c>
      <c r="E158" s="187" t="s">
        <v>372</v>
      </c>
      <c r="F158" s="187" t="s">
        <v>315</v>
      </c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 t="s">
        <v>168</v>
      </c>
      <c r="S158" s="187" t="s">
        <v>25</v>
      </c>
      <c r="T158" s="187" t="s">
        <v>36</v>
      </c>
      <c r="U158" s="188"/>
      <c r="V158" s="188"/>
      <c r="W158" s="186" t="s">
        <v>427</v>
      </c>
      <c r="X158" s="189">
        <v>3595</v>
      </c>
    </row>
    <row r="159" spans="1:24" ht="36" customHeight="1">
      <c r="A159" s="82"/>
      <c r="B159" s="186" t="s">
        <v>428</v>
      </c>
      <c r="C159" s="187" t="s">
        <v>421</v>
      </c>
      <c r="D159" s="187" t="s">
        <v>318</v>
      </c>
      <c r="E159" s="187" t="s">
        <v>372</v>
      </c>
      <c r="F159" s="187" t="s">
        <v>315</v>
      </c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 t="s">
        <v>174</v>
      </c>
      <c r="S159" s="187" t="s">
        <v>25</v>
      </c>
      <c r="T159" s="187" t="s">
        <v>36</v>
      </c>
      <c r="U159" s="188"/>
      <c r="V159" s="188"/>
      <c r="W159" s="186" t="s">
        <v>428</v>
      </c>
      <c r="X159" s="189">
        <v>3270.3</v>
      </c>
    </row>
    <row r="160" spans="1:24" ht="21" customHeight="1">
      <c r="A160" s="82"/>
      <c r="B160" s="151" t="s">
        <v>547</v>
      </c>
      <c r="C160" s="152" t="s">
        <v>421</v>
      </c>
      <c r="D160" s="152" t="s">
        <v>350</v>
      </c>
      <c r="E160" s="152" t="s">
        <v>79</v>
      </c>
      <c r="F160" s="152" t="s">
        <v>315</v>
      </c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92"/>
      <c r="V160" s="192"/>
      <c r="W160" s="151"/>
      <c r="X160" s="153">
        <f>X161</f>
        <v>0</v>
      </c>
    </row>
    <row r="161" spans="1:24" ht="33" customHeight="1">
      <c r="A161" s="82"/>
      <c r="B161" s="79" t="s">
        <v>548</v>
      </c>
      <c r="C161" s="80" t="s">
        <v>421</v>
      </c>
      <c r="D161" s="80" t="s">
        <v>350</v>
      </c>
      <c r="E161" s="80" t="s">
        <v>372</v>
      </c>
      <c r="F161" s="80" t="s">
        <v>315</v>
      </c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193"/>
      <c r="V161" s="193"/>
      <c r="W161" s="79"/>
      <c r="X161" s="81">
        <f>X162</f>
        <v>0</v>
      </c>
    </row>
    <row r="162" spans="1:24" ht="34.5" customHeight="1">
      <c r="A162" s="82"/>
      <c r="B162" s="79" t="s">
        <v>549</v>
      </c>
      <c r="C162" s="80" t="s">
        <v>421</v>
      </c>
      <c r="D162" s="80" t="s">
        <v>350</v>
      </c>
      <c r="E162" s="80" t="s">
        <v>372</v>
      </c>
      <c r="F162" s="80" t="s">
        <v>424</v>
      </c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 t="s">
        <v>550</v>
      </c>
      <c r="S162" s="80" t="s">
        <v>25</v>
      </c>
      <c r="T162" s="80" t="s">
        <v>36</v>
      </c>
      <c r="U162" s="193"/>
      <c r="V162" s="193"/>
      <c r="W162" s="79"/>
      <c r="X162" s="81">
        <v>0</v>
      </c>
    </row>
    <row r="163" spans="2:24" ht="30.75" customHeight="1">
      <c r="B163" s="180" t="s">
        <v>719</v>
      </c>
      <c r="C163" s="261">
        <v>65</v>
      </c>
      <c r="D163" s="261">
        <v>0</v>
      </c>
      <c r="E163" s="261">
        <v>0</v>
      </c>
      <c r="F163" s="261">
        <v>0</v>
      </c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/>
      <c r="T163" s="261"/>
      <c r="U163" s="261"/>
      <c r="V163" s="261"/>
      <c r="W163" s="261"/>
      <c r="X163" s="247">
        <f>X164</f>
        <v>19924.3</v>
      </c>
    </row>
    <row r="164" spans="1:24" ht="16.5" customHeight="1">
      <c r="A164" s="82"/>
      <c r="B164" s="79" t="s">
        <v>720</v>
      </c>
      <c r="C164" s="80" t="s">
        <v>723</v>
      </c>
      <c r="D164" s="80" t="s">
        <v>314</v>
      </c>
      <c r="E164" s="80" t="s">
        <v>724</v>
      </c>
      <c r="F164" s="80" t="s">
        <v>315</v>
      </c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193"/>
      <c r="V164" s="193"/>
      <c r="W164" s="79"/>
      <c r="X164" s="81">
        <f>X165</f>
        <v>19924.3</v>
      </c>
    </row>
    <row r="165" spans="1:24" ht="16.5" customHeight="1">
      <c r="A165" s="82"/>
      <c r="B165" s="79" t="s">
        <v>721</v>
      </c>
      <c r="C165" s="80" t="s">
        <v>722</v>
      </c>
      <c r="D165" s="80" t="s">
        <v>314</v>
      </c>
      <c r="E165" s="80" t="s">
        <v>726</v>
      </c>
      <c r="F165" s="80" t="s">
        <v>725</v>
      </c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193"/>
      <c r="V165" s="193"/>
      <c r="W165" s="79"/>
      <c r="X165" s="81">
        <f>X166</f>
        <v>19924.3</v>
      </c>
    </row>
    <row r="166" spans="1:24" s="199" customFormat="1" ht="33" customHeight="1">
      <c r="A166" s="201"/>
      <c r="B166" s="79" t="s">
        <v>727</v>
      </c>
      <c r="C166" s="80" t="s">
        <v>722</v>
      </c>
      <c r="D166" s="80" t="s">
        <v>314</v>
      </c>
      <c r="E166" s="80" t="s">
        <v>724</v>
      </c>
      <c r="F166" s="80" t="s">
        <v>725</v>
      </c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 t="s">
        <v>174</v>
      </c>
      <c r="S166" s="80" t="s">
        <v>590</v>
      </c>
      <c r="T166" s="80" t="s">
        <v>41</v>
      </c>
      <c r="U166" s="193"/>
      <c r="V166" s="193"/>
      <c r="W166" s="79" t="s">
        <v>33</v>
      </c>
      <c r="X166" s="81">
        <v>19924.3</v>
      </c>
    </row>
    <row r="167" spans="1:24" ht="37.5" customHeight="1">
      <c r="A167" s="79" t="s">
        <v>341</v>
      </c>
      <c r="B167" s="180" t="s">
        <v>728</v>
      </c>
      <c r="C167" s="261" t="s">
        <v>735</v>
      </c>
      <c r="D167" s="261" t="s">
        <v>314</v>
      </c>
      <c r="E167" s="261" t="s">
        <v>79</v>
      </c>
      <c r="F167" s="261" t="s">
        <v>315</v>
      </c>
      <c r="G167" s="261"/>
      <c r="H167" s="261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261"/>
      <c r="T167" s="261"/>
      <c r="U167" s="261"/>
      <c r="V167" s="261"/>
      <c r="W167" s="261"/>
      <c r="X167" s="247">
        <f>X168</f>
        <v>129658.9</v>
      </c>
    </row>
    <row r="168" spans="1:24" ht="29.25" customHeight="1">
      <c r="A168" s="79" t="s">
        <v>426</v>
      </c>
      <c r="B168" s="79" t="s">
        <v>729</v>
      </c>
      <c r="C168" s="80" t="s">
        <v>735</v>
      </c>
      <c r="D168" s="80" t="s">
        <v>314</v>
      </c>
      <c r="E168" s="80" t="s">
        <v>734</v>
      </c>
      <c r="F168" s="80" t="s">
        <v>315</v>
      </c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193"/>
      <c r="V168" s="193"/>
      <c r="W168" s="79"/>
      <c r="X168" s="81">
        <f>X171+X169</f>
        <v>129658.9</v>
      </c>
    </row>
    <row r="169" spans="1:24" ht="32.25" customHeight="1">
      <c r="A169" s="79" t="s">
        <v>371</v>
      </c>
      <c r="B169" s="79" t="s">
        <v>730</v>
      </c>
      <c r="C169" s="80" t="s">
        <v>735</v>
      </c>
      <c r="D169" s="80" t="s">
        <v>314</v>
      </c>
      <c r="E169" s="80" t="s">
        <v>734</v>
      </c>
      <c r="F169" s="80" t="s">
        <v>736</v>
      </c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193"/>
      <c r="V169" s="193"/>
      <c r="W169" s="79"/>
      <c r="X169" s="81">
        <f>X170</f>
        <v>103094.9</v>
      </c>
    </row>
    <row r="170" spans="1:24" ht="32.25" customHeight="1">
      <c r="A170" s="82" t="s">
        <v>427</v>
      </c>
      <c r="B170" s="79" t="s">
        <v>730</v>
      </c>
      <c r="C170" s="80" t="s">
        <v>735</v>
      </c>
      <c r="D170" s="80" t="s">
        <v>314</v>
      </c>
      <c r="E170" s="80" t="s">
        <v>734</v>
      </c>
      <c r="F170" s="80" t="s">
        <v>736</v>
      </c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>
        <v>400</v>
      </c>
      <c r="S170" s="80" t="s">
        <v>45</v>
      </c>
      <c r="T170" s="80" t="s">
        <v>35</v>
      </c>
      <c r="U170" s="193"/>
      <c r="V170" s="193"/>
      <c r="W170" s="79"/>
      <c r="X170" s="81">
        <v>103094.9</v>
      </c>
    </row>
    <row r="171" spans="1:24" ht="32.25" customHeight="1">
      <c r="A171" s="82"/>
      <c r="B171" s="79" t="s">
        <v>731</v>
      </c>
      <c r="C171" s="80">
        <v>66</v>
      </c>
      <c r="D171" s="80">
        <v>0</v>
      </c>
      <c r="E171" s="80" t="s">
        <v>724</v>
      </c>
      <c r="F171" s="80" t="s">
        <v>787</v>
      </c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193"/>
      <c r="V171" s="193"/>
      <c r="W171" s="79"/>
      <c r="X171" s="81">
        <f>X172+X173</f>
        <v>26564</v>
      </c>
    </row>
    <row r="172" spans="1:24" ht="32.25" customHeight="1">
      <c r="A172" s="79" t="s">
        <v>428</v>
      </c>
      <c r="B172" s="79" t="s">
        <v>731</v>
      </c>
      <c r="C172" s="80">
        <v>66</v>
      </c>
      <c r="D172" s="80">
        <v>0</v>
      </c>
      <c r="E172" s="80" t="s">
        <v>734</v>
      </c>
      <c r="F172" s="80">
        <v>67484</v>
      </c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>
        <v>400</v>
      </c>
      <c r="S172" s="80" t="s">
        <v>45</v>
      </c>
      <c r="T172" s="80" t="s">
        <v>35</v>
      </c>
      <c r="U172" s="193"/>
      <c r="V172" s="193"/>
      <c r="W172" s="79"/>
      <c r="X172" s="81">
        <v>26434.6</v>
      </c>
    </row>
    <row r="173" spans="1:24" ht="32.25" customHeight="1">
      <c r="A173" s="79"/>
      <c r="B173" s="79" t="s">
        <v>785</v>
      </c>
      <c r="C173" s="80" t="s">
        <v>735</v>
      </c>
      <c r="D173" s="80" t="s">
        <v>314</v>
      </c>
      <c r="E173" s="80" t="s">
        <v>734</v>
      </c>
      <c r="F173" s="80" t="s">
        <v>786</v>
      </c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 t="s">
        <v>739</v>
      </c>
      <c r="S173" s="80" t="s">
        <v>45</v>
      </c>
      <c r="T173" s="80" t="s">
        <v>35</v>
      </c>
      <c r="U173" s="193"/>
      <c r="V173" s="193"/>
      <c r="W173" s="79"/>
      <c r="X173" s="81">
        <v>129.4</v>
      </c>
    </row>
    <row r="174" spans="1:24" ht="27">
      <c r="A174" s="78" t="s">
        <v>33</v>
      </c>
      <c r="B174" s="180" t="s">
        <v>732</v>
      </c>
      <c r="C174" s="261" t="s">
        <v>737</v>
      </c>
      <c r="D174" s="261" t="s">
        <v>314</v>
      </c>
      <c r="E174" s="261" t="s">
        <v>79</v>
      </c>
      <c r="F174" s="261" t="s">
        <v>315</v>
      </c>
      <c r="G174" s="261"/>
      <c r="H174" s="261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261"/>
      <c r="T174" s="261"/>
      <c r="U174" s="261"/>
      <c r="V174" s="261"/>
      <c r="W174" s="261"/>
      <c r="X174" s="247">
        <f>X175</f>
        <v>177270.4</v>
      </c>
    </row>
    <row r="175" spans="2:24" ht="33.75" customHeight="1">
      <c r="B175" s="79" t="s">
        <v>729</v>
      </c>
      <c r="C175" s="80" t="s">
        <v>737</v>
      </c>
      <c r="D175" s="80" t="s">
        <v>314</v>
      </c>
      <c r="E175" s="80" t="s">
        <v>734</v>
      </c>
      <c r="F175" s="80" t="s">
        <v>315</v>
      </c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193"/>
      <c r="V175" s="193"/>
      <c r="W175" s="79"/>
      <c r="X175" s="81">
        <f>X176</f>
        <v>177270.4</v>
      </c>
    </row>
    <row r="176" spans="2:24" ht="48" customHeight="1">
      <c r="B176" s="79" t="s">
        <v>733</v>
      </c>
      <c r="C176" s="80" t="s">
        <v>737</v>
      </c>
      <c r="D176" s="80" t="s">
        <v>314</v>
      </c>
      <c r="E176" s="80" t="s">
        <v>734</v>
      </c>
      <c r="F176" s="80" t="s">
        <v>738</v>
      </c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193"/>
      <c r="V176" s="193"/>
      <c r="W176" s="79"/>
      <c r="X176" s="81">
        <f>X177+X178</f>
        <v>177270.4</v>
      </c>
    </row>
    <row r="177" spans="2:24" ht="48" customHeight="1">
      <c r="B177" s="79" t="s">
        <v>733</v>
      </c>
      <c r="C177" s="80" t="s">
        <v>737</v>
      </c>
      <c r="D177" s="80" t="s">
        <v>314</v>
      </c>
      <c r="E177" s="80" t="s">
        <v>734</v>
      </c>
      <c r="F177" s="80" t="s">
        <v>738</v>
      </c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 t="s">
        <v>739</v>
      </c>
      <c r="S177" s="80" t="s">
        <v>45</v>
      </c>
      <c r="T177" s="80" t="s">
        <v>35</v>
      </c>
      <c r="U177" s="193"/>
      <c r="V177" s="193"/>
      <c r="W177" s="79"/>
      <c r="X177" s="81">
        <v>177079.6</v>
      </c>
    </row>
    <row r="178" spans="2:24" ht="48" customHeight="1">
      <c r="B178" s="79" t="s">
        <v>835</v>
      </c>
      <c r="C178" s="80" t="s">
        <v>737</v>
      </c>
      <c r="D178" s="80" t="s">
        <v>314</v>
      </c>
      <c r="E178" s="80" t="s">
        <v>834</v>
      </c>
      <c r="F178" s="80" t="s">
        <v>836</v>
      </c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 t="s">
        <v>739</v>
      </c>
      <c r="S178" s="80" t="s">
        <v>45</v>
      </c>
      <c r="T178" s="80" t="s">
        <v>35</v>
      </c>
      <c r="U178" s="193"/>
      <c r="V178" s="193"/>
      <c r="W178" s="79"/>
      <c r="X178" s="81">
        <v>190.8</v>
      </c>
    </row>
    <row r="179" spans="2:24" ht="15">
      <c r="B179" s="78" t="s">
        <v>154</v>
      </c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94"/>
      <c r="V179" s="194"/>
      <c r="W179" s="78"/>
      <c r="X179" s="83">
        <f>X174+X167+X163+X144+X116+X90+X83+X15</f>
        <v>439629</v>
      </c>
    </row>
  </sheetData>
  <sheetProtection/>
  <mergeCells count="14">
    <mergeCell ref="A11:A12"/>
    <mergeCell ref="B11:B12"/>
    <mergeCell ref="C11:Q12"/>
    <mergeCell ref="R11:R12"/>
    <mergeCell ref="S11:S12"/>
    <mergeCell ref="T11:T12"/>
    <mergeCell ref="C1:X1"/>
    <mergeCell ref="C2:X2"/>
    <mergeCell ref="C3:X3"/>
    <mergeCell ref="C4:X4"/>
    <mergeCell ref="U11:U12"/>
    <mergeCell ref="V11:V12"/>
    <mergeCell ref="W11:W12"/>
    <mergeCell ref="X11:X12"/>
  </mergeCells>
  <printOptions/>
  <pageMargins left="0.7086614173228347" right="0.11811023622047245" top="0.7480314960629921" bottom="0.35433070866141736" header="0.31496062992125984" footer="0.31496062992125984"/>
  <pageSetup fitToHeight="6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381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75.375" style="0" customWidth="1"/>
    <col min="2" max="2" width="5.375" style="0" customWidth="1"/>
    <col min="5" max="5" width="14.50390625" style="0" customWidth="1"/>
    <col min="6" max="6" width="6.375" style="0" customWidth="1"/>
    <col min="7" max="7" width="11.50390625" style="0" customWidth="1"/>
  </cols>
  <sheetData>
    <row r="1" spans="1:7" ht="15">
      <c r="A1" s="2"/>
      <c r="B1" s="14" t="s">
        <v>137</v>
      </c>
      <c r="C1" s="14" t="s">
        <v>141</v>
      </c>
      <c r="E1" s="14"/>
      <c r="F1" s="14"/>
      <c r="G1" s="14"/>
    </row>
    <row r="2" spans="1:7" ht="15">
      <c r="A2" s="2"/>
      <c r="B2" s="14"/>
      <c r="C2" s="6"/>
      <c r="D2" s="6" t="s">
        <v>867</v>
      </c>
      <c r="E2" s="6"/>
      <c r="F2" s="14"/>
      <c r="G2" s="14"/>
    </row>
    <row r="3" spans="1:7" ht="15">
      <c r="A3" s="2"/>
      <c r="B3" s="14"/>
      <c r="C3" s="14"/>
      <c r="D3" s="14" t="s">
        <v>82</v>
      </c>
      <c r="E3" s="14"/>
      <c r="F3" s="14"/>
      <c r="G3" s="14"/>
    </row>
    <row r="4" spans="1:7" ht="15">
      <c r="A4" s="2"/>
      <c r="B4" s="14"/>
      <c r="C4" s="14"/>
      <c r="D4" s="315" t="s">
        <v>892</v>
      </c>
      <c r="E4" s="316"/>
      <c r="F4" s="316"/>
      <c r="G4" s="14"/>
    </row>
    <row r="5" spans="1:7" ht="15">
      <c r="A5" s="2"/>
      <c r="B5" s="14"/>
      <c r="C5" s="14"/>
      <c r="D5" s="14"/>
      <c r="E5" s="14"/>
      <c r="F5" s="14"/>
      <c r="G5" s="14"/>
    </row>
    <row r="6" spans="1:7" ht="15">
      <c r="A6" s="2"/>
      <c r="B6" s="2"/>
      <c r="C6" s="6"/>
      <c r="D6" s="6"/>
      <c r="E6" s="6"/>
      <c r="F6" s="6"/>
      <c r="G6" s="6"/>
    </row>
    <row r="7" spans="1:7" ht="15">
      <c r="A7" s="10" t="s">
        <v>868</v>
      </c>
      <c r="B7" s="10"/>
      <c r="C7" s="10"/>
      <c r="D7" s="10"/>
      <c r="E7" s="10"/>
      <c r="F7" s="10"/>
      <c r="G7" s="6"/>
    </row>
    <row r="8" spans="1:7" ht="15">
      <c r="A8" s="3"/>
      <c r="B8" s="3"/>
      <c r="C8" s="3"/>
      <c r="D8" s="3"/>
      <c r="E8" s="3"/>
      <c r="F8" s="3"/>
      <c r="G8" s="6"/>
    </row>
    <row r="9" spans="1:6" ht="15">
      <c r="A9" s="2"/>
      <c r="B9" s="2"/>
      <c r="C9" s="6"/>
      <c r="D9" s="6"/>
      <c r="E9" s="6"/>
      <c r="F9" s="6"/>
    </row>
    <row r="10" spans="1:6" ht="15.75" thickBot="1">
      <c r="A10" s="2"/>
      <c r="B10" s="2"/>
      <c r="C10" s="2"/>
      <c r="D10" s="2"/>
      <c r="E10" s="2"/>
      <c r="F10" s="2" t="s">
        <v>64</v>
      </c>
    </row>
    <row r="11" spans="1:7" ht="15.75" thickBot="1">
      <c r="A11" s="30"/>
      <c r="B11" s="30" t="s">
        <v>32</v>
      </c>
      <c r="C11" s="27" t="s">
        <v>29</v>
      </c>
      <c r="D11" s="28"/>
      <c r="E11" s="28"/>
      <c r="F11" s="29"/>
      <c r="G11" s="30"/>
    </row>
    <row r="12" spans="1:7" ht="15">
      <c r="A12" s="4"/>
      <c r="B12" s="4" t="s">
        <v>75</v>
      </c>
      <c r="C12" s="24" t="s">
        <v>30</v>
      </c>
      <c r="D12" s="24" t="s">
        <v>67</v>
      </c>
      <c r="E12" s="24" t="s">
        <v>68</v>
      </c>
      <c r="F12" s="41" t="s">
        <v>76</v>
      </c>
      <c r="G12" s="4" t="s">
        <v>69</v>
      </c>
    </row>
    <row r="13" spans="1:7" ht="15.75" thickBot="1">
      <c r="A13" s="4"/>
      <c r="B13" s="4"/>
      <c r="C13" s="4"/>
      <c r="D13" s="4" t="s">
        <v>70</v>
      </c>
      <c r="E13" s="4" t="s">
        <v>71</v>
      </c>
      <c r="F13" s="25" t="s">
        <v>72</v>
      </c>
      <c r="G13" s="5"/>
    </row>
    <row r="14" spans="1:7" ht="15.75" thickBot="1">
      <c r="A14" s="202" t="s">
        <v>154</v>
      </c>
      <c r="B14" s="39"/>
      <c r="C14" s="39"/>
      <c r="D14" s="39"/>
      <c r="E14" s="39"/>
      <c r="F14" s="39"/>
      <c r="G14" s="40">
        <f>SUM(G15+G162+G197+G224+G243+G295+G356)</f>
        <v>439629</v>
      </c>
    </row>
    <row r="15" spans="1:7" ht="15.75" thickBot="1">
      <c r="A15" s="203" t="s">
        <v>429</v>
      </c>
      <c r="B15" s="66">
        <v>601</v>
      </c>
      <c r="C15" s="67"/>
      <c r="D15" s="67"/>
      <c r="E15" s="67"/>
      <c r="F15" s="67"/>
      <c r="G15" s="84">
        <f>SUM(G16+G62+G77+G102+G142+G151+G85)</f>
        <v>361172.4</v>
      </c>
    </row>
    <row r="16" spans="1:7" ht="16.5" customHeight="1">
      <c r="A16" s="13" t="s">
        <v>56</v>
      </c>
      <c r="B16" s="44"/>
      <c r="C16" s="31" t="s">
        <v>35</v>
      </c>
      <c r="D16" s="49" t="s">
        <v>79</v>
      </c>
      <c r="E16" s="71"/>
      <c r="F16" s="85"/>
      <c r="G16" s="45">
        <f>SUM(G18+G30+G49+G56+G46)</f>
        <v>16272.800000000001</v>
      </c>
    </row>
    <row r="17" spans="1:7" ht="16.5" customHeight="1">
      <c r="A17" s="147" t="s">
        <v>161</v>
      </c>
      <c r="B17" s="46"/>
      <c r="C17" s="46"/>
      <c r="D17" s="87"/>
      <c r="E17" s="46"/>
      <c r="F17" s="46"/>
      <c r="G17" s="88"/>
    </row>
    <row r="18" spans="1:7" ht="16.5" customHeight="1">
      <c r="A18" s="147" t="s">
        <v>162</v>
      </c>
      <c r="B18" s="46"/>
      <c r="C18" s="31" t="s">
        <v>35</v>
      </c>
      <c r="D18" s="89" t="s">
        <v>36</v>
      </c>
      <c r="E18" s="31"/>
      <c r="F18" s="31"/>
      <c r="G18" s="65">
        <f>G20</f>
        <v>1196</v>
      </c>
    </row>
    <row r="19" spans="1:7" ht="16.5" customHeight="1">
      <c r="A19" s="204" t="s">
        <v>431</v>
      </c>
      <c r="B19" s="33"/>
      <c r="C19" s="33"/>
      <c r="D19" s="26"/>
      <c r="E19" s="90"/>
      <c r="F19" s="33"/>
      <c r="G19" s="91"/>
    </row>
    <row r="20" spans="1:7" ht="16.5" customHeight="1">
      <c r="A20" s="204" t="s">
        <v>602</v>
      </c>
      <c r="B20" s="33"/>
      <c r="C20" s="35" t="s">
        <v>35</v>
      </c>
      <c r="D20" s="70" t="s">
        <v>36</v>
      </c>
      <c r="E20" s="33" t="s">
        <v>432</v>
      </c>
      <c r="F20" s="33"/>
      <c r="G20" s="38">
        <f>G22</f>
        <v>1196</v>
      </c>
    </row>
    <row r="21" spans="1:7" ht="16.5" customHeight="1">
      <c r="A21" s="204" t="s">
        <v>433</v>
      </c>
      <c r="B21" s="33"/>
      <c r="C21" s="90"/>
      <c r="D21" s="12"/>
      <c r="E21" s="90"/>
      <c r="F21" s="90"/>
      <c r="G21" s="92"/>
    </row>
    <row r="22" spans="1:7" ht="16.5" customHeight="1">
      <c r="A22" s="25" t="s">
        <v>603</v>
      </c>
      <c r="B22" s="33"/>
      <c r="C22" s="35" t="s">
        <v>35</v>
      </c>
      <c r="D22" s="70" t="s">
        <v>36</v>
      </c>
      <c r="E22" s="33" t="s">
        <v>434</v>
      </c>
      <c r="F22" s="35"/>
      <c r="G22" s="38">
        <f>G23</f>
        <v>1196</v>
      </c>
    </row>
    <row r="23" spans="1:7" ht="16.5" customHeight="1">
      <c r="A23" s="25" t="s">
        <v>38</v>
      </c>
      <c r="B23" s="33"/>
      <c r="C23" s="35" t="s">
        <v>35</v>
      </c>
      <c r="D23" s="70" t="s">
        <v>36</v>
      </c>
      <c r="E23" s="35" t="s">
        <v>435</v>
      </c>
      <c r="F23" s="35"/>
      <c r="G23" s="38">
        <f>G27</f>
        <v>1196</v>
      </c>
    </row>
    <row r="24" spans="1:7" ht="16.5" customHeight="1">
      <c r="A24" s="25" t="s">
        <v>164</v>
      </c>
      <c r="B24" s="33"/>
      <c r="C24" s="35"/>
      <c r="D24" s="70"/>
      <c r="E24" s="35"/>
      <c r="F24" s="35"/>
      <c r="G24" s="38"/>
    </row>
    <row r="25" spans="1:7" ht="16.5" customHeight="1">
      <c r="A25" s="25" t="s">
        <v>165</v>
      </c>
      <c r="B25" s="33"/>
      <c r="C25" s="35"/>
      <c r="D25" s="70"/>
      <c r="E25" s="35"/>
      <c r="F25" s="35"/>
      <c r="G25" s="38"/>
    </row>
    <row r="26" spans="1:7" ht="16.5" customHeight="1">
      <c r="A26" s="25" t="s">
        <v>166</v>
      </c>
      <c r="B26" s="33"/>
      <c r="C26" s="35"/>
      <c r="D26" s="37"/>
      <c r="E26" s="35"/>
      <c r="F26" s="35"/>
      <c r="G26" s="38"/>
    </row>
    <row r="27" spans="1:7" ht="16.5" customHeight="1">
      <c r="A27" s="25" t="s">
        <v>167</v>
      </c>
      <c r="B27" s="33"/>
      <c r="C27" s="35" t="s">
        <v>35</v>
      </c>
      <c r="D27" s="35" t="s">
        <v>36</v>
      </c>
      <c r="E27" s="35" t="s">
        <v>435</v>
      </c>
      <c r="F27" s="35" t="s">
        <v>168</v>
      </c>
      <c r="G27" s="36">
        <v>1196</v>
      </c>
    </row>
    <row r="28" spans="1:7" ht="16.5" customHeight="1">
      <c r="A28" s="25" t="s">
        <v>169</v>
      </c>
      <c r="B28" s="46"/>
      <c r="C28" s="46"/>
      <c r="D28" s="46"/>
      <c r="E28" s="46"/>
      <c r="F28" s="46"/>
      <c r="G28" s="47"/>
    </row>
    <row r="29" spans="1:7" ht="16.5" customHeight="1">
      <c r="A29" s="25" t="s">
        <v>170</v>
      </c>
      <c r="B29" s="46"/>
      <c r="C29" s="49"/>
      <c r="D29" s="31"/>
      <c r="E29" s="85"/>
      <c r="F29" s="31"/>
      <c r="G29" s="47"/>
    </row>
    <row r="30" spans="1:7" ht="16.5" customHeight="1">
      <c r="A30" s="25" t="s">
        <v>171</v>
      </c>
      <c r="B30" s="46"/>
      <c r="C30" s="49" t="s">
        <v>35</v>
      </c>
      <c r="D30" s="31" t="s">
        <v>39</v>
      </c>
      <c r="E30" s="85"/>
      <c r="F30" s="31"/>
      <c r="G30" s="32">
        <f>SUM(G32)</f>
        <v>14577.300000000001</v>
      </c>
    </row>
    <row r="31" spans="1:7" ht="16.5" customHeight="1">
      <c r="A31" s="25" t="s">
        <v>37</v>
      </c>
      <c r="B31" s="33"/>
      <c r="C31" s="93"/>
      <c r="D31" s="33"/>
      <c r="E31" s="53"/>
      <c r="F31" s="33"/>
      <c r="G31" s="34"/>
    </row>
    <row r="32" spans="1:7" ht="16.5" customHeight="1">
      <c r="A32" s="25" t="s">
        <v>604</v>
      </c>
      <c r="B32" s="33"/>
      <c r="C32" s="37" t="s">
        <v>35</v>
      </c>
      <c r="D32" s="35" t="s">
        <v>39</v>
      </c>
      <c r="E32" s="48" t="s">
        <v>436</v>
      </c>
      <c r="F32" s="35"/>
      <c r="G32" s="36">
        <f>G34</f>
        <v>14577.300000000001</v>
      </c>
    </row>
    <row r="33" spans="1:7" ht="16.5" customHeight="1">
      <c r="A33" s="25" t="s">
        <v>163</v>
      </c>
      <c r="B33" s="33"/>
      <c r="C33" s="37"/>
      <c r="D33" s="35"/>
      <c r="E33" s="48"/>
      <c r="F33" s="35"/>
      <c r="G33" s="36"/>
    </row>
    <row r="34" spans="1:7" ht="16.5" customHeight="1">
      <c r="A34" s="25" t="s">
        <v>605</v>
      </c>
      <c r="B34" s="33"/>
      <c r="C34" s="37" t="s">
        <v>35</v>
      </c>
      <c r="D34" s="35" t="s">
        <v>39</v>
      </c>
      <c r="E34" s="70" t="s">
        <v>434</v>
      </c>
      <c r="F34" s="35"/>
      <c r="G34" s="36">
        <f>G35+G44</f>
        <v>14577.300000000001</v>
      </c>
    </row>
    <row r="35" spans="1:7" ht="16.5" customHeight="1">
      <c r="A35" s="154" t="s">
        <v>77</v>
      </c>
      <c r="B35" s="33"/>
      <c r="C35" s="37" t="s">
        <v>35</v>
      </c>
      <c r="D35" s="35" t="s">
        <v>39</v>
      </c>
      <c r="E35" s="70" t="s">
        <v>437</v>
      </c>
      <c r="F35" s="35"/>
      <c r="G35" s="36">
        <f>G39+G41+G43</f>
        <v>14315.800000000001</v>
      </c>
    </row>
    <row r="36" spans="1:7" ht="16.5" customHeight="1">
      <c r="A36" s="25" t="s">
        <v>164</v>
      </c>
      <c r="B36" s="33"/>
      <c r="C36" s="37"/>
      <c r="D36" s="35"/>
      <c r="E36" s="70"/>
      <c r="F36" s="37"/>
      <c r="G36" s="36"/>
    </row>
    <row r="37" spans="1:7" ht="16.5" customHeight="1">
      <c r="A37" s="25" t="s">
        <v>165</v>
      </c>
      <c r="B37" s="33"/>
      <c r="C37" s="70"/>
      <c r="D37" s="35"/>
      <c r="E37" s="70"/>
      <c r="F37" s="37"/>
      <c r="G37" s="36"/>
    </row>
    <row r="38" spans="1:7" ht="16.5" customHeight="1">
      <c r="A38" s="25" t="s">
        <v>166</v>
      </c>
      <c r="B38" s="33"/>
      <c r="C38" s="70"/>
      <c r="D38" s="35"/>
      <c r="E38" s="70"/>
      <c r="F38" s="37"/>
      <c r="G38" s="36"/>
    </row>
    <row r="39" spans="1:7" ht="16.5" customHeight="1">
      <c r="A39" s="25" t="s">
        <v>167</v>
      </c>
      <c r="B39" s="33"/>
      <c r="C39" s="70" t="s">
        <v>35</v>
      </c>
      <c r="D39" s="35" t="s">
        <v>39</v>
      </c>
      <c r="E39" s="70" t="s">
        <v>438</v>
      </c>
      <c r="F39" s="37" t="s">
        <v>168</v>
      </c>
      <c r="G39" s="36">
        <v>10504.7</v>
      </c>
    </row>
    <row r="40" spans="1:7" ht="16.5" customHeight="1">
      <c r="A40" s="25" t="s">
        <v>172</v>
      </c>
      <c r="B40" s="33"/>
      <c r="C40" s="70"/>
      <c r="D40" s="35"/>
      <c r="E40" s="70"/>
      <c r="F40" s="37"/>
      <c r="G40" s="36"/>
    </row>
    <row r="41" spans="1:7" ht="16.5" customHeight="1">
      <c r="A41" s="25" t="s">
        <v>173</v>
      </c>
      <c r="B41" s="33"/>
      <c r="C41" s="70" t="s">
        <v>35</v>
      </c>
      <c r="D41" s="35" t="s">
        <v>39</v>
      </c>
      <c r="E41" s="70" t="s">
        <v>439</v>
      </c>
      <c r="F41" s="37" t="s">
        <v>174</v>
      </c>
      <c r="G41" s="36">
        <v>3407.7</v>
      </c>
    </row>
    <row r="42" spans="1:7" ht="16.5" customHeight="1">
      <c r="A42" s="25" t="s">
        <v>841</v>
      </c>
      <c r="B42" s="33"/>
      <c r="C42" s="70"/>
      <c r="D42" s="35"/>
      <c r="E42" s="70"/>
      <c r="F42" s="37"/>
      <c r="G42" s="36"/>
    </row>
    <row r="43" spans="1:7" ht="16.5" customHeight="1">
      <c r="A43" s="25" t="s">
        <v>147</v>
      </c>
      <c r="B43" s="33"/>
      <c r="C43" s="70" t="s">
        <v>35</v>
      </c>
      <c r="D43" s="35" t="s">
        <v>39</v>
      </c>
      <c r="E43" s="70" t="s">
        <v>438</v>
      </c>
      <c r="F43" s="37" t="s">
        <v>176</v>
      </c>
      <c r="G43" s="36">
        <v>403.4</v>
      </c>
    </row>
    <row r="44" spans="1:7" ht="16.5" customHeight="1">
      <c r="A44" s="25" t="s">
        <v>148</v>
      </c>
      <c r="B44" s="33"/>
      <c r="C44" s="70" t="s">
        <v>35</v>
      </c>
      <c r="D44" s="35" t="s">
        <v>39</v>
      </c>
      <c r="E44" s="70" t="s">
        <v>440</v>
      </c>
      <c r="F44" s="37"/>
      <c r="G44" s="36">
        <f>G45</f>
        <v>261.5</v>
      </c>
    </row>
    <row r="45" spans="1:7" ht="16.5" customHeight="1">
      <c r="A45" s="25" t="s">
        <v>175</v>
      </c>
      <c r="B45" s="33"/>
      <c r="C45" s="70" t="s">
        <v>35</v>
      </c>
      <c r="D45" s="35" t="s">
        <v>39</v>
      </c>
      <c r="E45" s="70" t="s">
        <v>441</v>
      </c>
      <c r="F45" s="37" t="s">
        <v>176</v>
      </c>
      <c r="G45" s="36">
        <v>261.5</v>
      </c>
    </row>
    <row r="46" spans="1:7" ht="16.5" customHeight="1">
      <c r="A46" s="13" t="s">
        <v>606</v>
      </c>
      <c r="B46" s="46"/>
      <c r="C46" s="89" t="s">
        <v>35</v>
      </c>
      <c r="D46" s="31" t="s">
        <v>408</v>
      </c>
      <c r="E46" s="89"/>
      <c r="F46" s="49"/>
      <c r="G46" s="32">
        <f>G47</f>
        <v>453.4</v>
      </c>
    </row>
    <row r="47" spans="1:7" ht="16.5" customHeight="1">
      <c r="A47" s="25" t="s">
        <v>607</v>
      </c>
      <c r="B47" s="33"/>
      <c r="C47" s="70" t="s">
        <v>35</v>
      </c>
      <c r="D47" s="35" t="s">
        <v>408</v>
      </c>
      <c r="E47" s="70" t="s">
        <v>608</v>
      </c>
      <c r="F47" s="37"/>
      <c r="G47" s="36">
        <f>G48</f>
        <v>453.4</v>
      </c>
    </row>
    <row r="48" spans="1:7" ht="16.5" customHeight="1">
      <c r="A48" s="25" t="s">
        <v>609</v>
      </c>
      <c r="B48" s="33"/>
      <c r="C48" s="70" t="s">
        <v>35</v>
      </c>
      <c r="D48" s="35" t="s">
        <v>408</v>
      </c>
      <c r="E48" s="70" t="s">
        <v>608</v>
      </c>
      <c r="F48" s="37" t="s">
        <v>176</v>
      </c>
      <c r="G48" s="36">
        <v>453.4</v>
      </c>
    </row>
    <row r="49" spans="1:7" s="9" customFormat="1" ht="16.5" customHeight="1">
      <c r="A49" s="13" t="s">
        <v>442</v>
      </c>
      <c r="B49" s="46"/>
      <c r="C49" s="89" t="s">
        <v>35</v>
      </c>
      <c r="D49" s="31" t="s">
        <v>25</v>
      </c>
      <c r="E49" s="89"/>
      <c r="F49" s="49"/>
      <c r="G49" s="32">
        <f>G51</f>
        <v>0</v>
      </c>
    </row>
    <row r="50" spans="1:7" ht="16.5" customHeight="1">
      <c r="A50" s="204" t="s">
        <v>431</v>
      </c>
      <c r="B50" s="33"/>
      <c r="C50" s="70"/>
      <c r="D50" s="35"/>
      <c r="E50" s="70"/>
      <c r="F50" s="37"/>
      <c r="G50" s="36"/>
    </row>
    <row r="51" spans="1:7" ht="16.5" customHeight="1">
      <c r="A51" s="204" t="s">
        <v>602</v>
      </c>
      <c r="B51" s="33"/>
      <c r="C51" s="70" t="s">
        <v>35</v>
      </c>
      <c r="D51" s="35" t="s">
        <v>25</v>
      </c>
      <c r="E51" s="70" t="s">
        <v>610</v>
      </c>
      <c r="F51" s="37"/>
      <c r="G51" s="36">
        <f>G53</f>
        <v>0</v>
      </c>
    </row>
    <row r="52" spans="1:7" ht="16.5" customHeight="1">
      <c r="A52" s="204" t="s">
        <v>433</v>
      </c>
      <c r="B52" s="33"/>
      <c r="C52" s="94"/>
      <c r="D52" s="95"/>
      <c r="E52" s="94"/>
      <c r="F52" s="96"/>
      <c r="G52" s="97"/>
    </row>
    <row r="53" spans="1:7" ht="16.5" customHeight="1">
      <c r="A53" s="25" t="s">
        <v>603</v>
      </c>
      <c r="B53" s="33"/>
      <c r="C53" s="70" t="s">
        <v>35</v>
      </c>
      <c r="D53" s="35" t="s">
        <v>25</v>
      </c>
      <c r="E53" s="70" t="s">
        <v>434</v>
      </c>
      <c r="F53" s="37"/>
      <c r="G53" s="36">
        <f>G54</f>
        <v>0</v>
      </c>
    </row>
    <row r="54" spans="1:7" ht="16.5" customHeight="1">
      <c r="A54" s="25" t="s">
        <v>443</v>
      </c>
      <c r="B54" s="33"/>
      <c r="C54" s="70" t="s">
        <v>35</v>
      </c>
      <c r="D54" s="35" t="s">
        <v>25</v>
      </c>
      <c r="E54" s="70" t="s">
        <v>437</v>
      </c>
      <c r="F54" s="37"/>
      <c r="G54" s="36">
        <f>G55</f>
        <v>0</v>
      </c>
    </row>
    <row r="55" spans="1:7" ht="16.5" customHeight="1">
      <c r="A55" s="25" t="s">
        <v>175</v>
      </c>
      <c r="B55" s="33"/>
      <c r="C55" s="70" t="s">
        <v>35</v>
      </c>
      <c r="D55" s="35" t="s">
        <v>25</v>
      </c>
      <c r="E55" s="70" t="s">
        <v>444</v>
      </c>
      <c r="F55" s="37" t="s">
        <v>176</v>
      </c>
      <c r="G55" s="36">
        <v>0</v>
      </c>
    </row>
    <row r="56" spans="1:7" s="9" customFormat="1" ht="16.5" customHeight="1">
      <c r="A56" s="13" t="s">
        <v>73</v>
      </c>
      <c r="B56" s="46"/>
      <c r="C56" s="89" t="s">
        <v>35</v>
      </c>
      <c r="D56" s="31" t="s">
        <v>27</v>
      </c>
      <c r="E56" s="89" t="s">
        <v>434</v>
      </c>
      <c r="F56" s="49"/>
      <c r="G56" s="275">
        <f>G60+G57</f>
        <v>46.1</v>
      </c>
    </row>
    <row r="57" spans="1:7" s="9" customFormat="1" ht="16.5" customHeight="1">
      <c r="A57" s="26" t="s">
        <v>869</v>
      </c>
      <c r="B57" s="33"/>
      <c r="C57" s="70" t="s">
        <v>35</v>
      </c>
      <c r="D57" s="35" t="s">
        <v>27</v>
      </c>
      <c r="E57" s="70" t="s">
        <v>870</v>
      </c>
      <c r="F57" s="37"/>
      <c r="G57" s="270">
        <f>G58</f>
        <v>2.1</v>
      </c>
    </row>
    <row r="58" spans="1:7" s="9" customFormat="1" ht="16.5" customHeight="1">
      <c r="A58" s="147" t="s">
        <v>871</v>
      </c>
      <c r="B58" s="33"/>
      <c r="C58" s="70" t="s">
        <v>35</v>
      </c>
      <c r="D58" s="35" t="s">
        <v>27</v>
      </c>
      <c r="E58" s="70" t="s">
        <v>872</v>
      </c>
      <c r="F58" s="37"/>
      <c r="G58" s="270">
        <f>G59</f>
        <v>2.1</v>
      </c>
    </row>
    <row r="59" spans="1:7" s="9" customFormat="1" ht="16.5" customHeight="1">
      <c r="A59" s="25" t="s">
        <v>172</v>
      </c>
      <c r="B59" s="33"/>
      <c r="C59" s="70" t="s">
        <v>468</v>
      </c>
      <c r="D59" s="35" t="s">
        <v>27</v>
      </c>
      <c r="E59" s="70" t="s">
        <v>873</v>
      </c>
      <c r="F59" s="37" t="s">
        <v>174</v>
      </c>
      <c r="G59" s="270">
        <v>2.1</v>
      </c>
    </row>
    <row r="60" spans="1:7" ht="16.5" customHeight="1">
      <c r="A60" s="25" t="s">
        <v>58</v>
      </c>
      <c r="B60" s="33"/>
      <c r="C60" s="70" t="s">
        <v>35</v>
      </c>
      <c r="D60" s="35" t="s">
        <v>27</v>
      </c>
      <c r="E60" s="70" t="s">
        <v>445</v>
      </c>
      <c r="F60" s="37"/>
      <c r="G60" s="36">
        <f>G61</f>
        <v>44</v>
      </c>
    </row>
    <row r="61" spans="1:7" ht="16.5" customHeight="1">
      <c r="A61" s="25" t="s">
        <v>177</v>
      </c>
      <c r="B61" s="33"/>
      <c r="C61" s="70" t="s">
        <v>35</v>
      </c>
      <c r="D61" s="35" t="s">
        <v>27</v>
      </c>
      <c r="E61" s="70" t="s">
        <v>446</v>
      </c>
      <c r="F61" s="37" t="s">
        <v>178</v>
      </c>
      <c r="G61" s="36">
        <v>44</v>
      </c>
    </row>
    <row r="62" spans="1:7" s="9" customFormat="1" ht="16.5" customHeight="1">
      <c r="A62" s="13" t="s">
        <v>23</v>
      </c>
      <c r="B62" s="46"/>
      <c r="C62" s="89" t="s">
        <v>36</v>
      </c>
      <c r="D62" s="31" t="s">
        <v>79</v>
      </c>
      <c r="E62" s="89"/>
      <c r="F62" s="49"/>
      <c r="G62" s="32">
        <f>G63</f>
        <v>775.8</v>
      </c>
    </row>
    <row r="63" spans="1:7" ht="16.5" customHeight="1">
      <c r="A63" s="25" t="s">
        <v>95</v>
      </c>
      <c r="B63" s="33"/>
      <c r="C63" s="70" t="s">
        <v>36</v>
      </c>
      <c r="D63" s="35" t="s">
        <v>41</v>
      </c>
      <c r="E63" s="70"/>
      <c r="F63" s="37"/>
      <c r="G63" s="36">
        <f>G68</f>
        <v>775.8</v>
      </c>
    </row>
    <row r="64" spans="1:7" ht="16.5" customHeight="1">
      <c r="A64" s="204" t="s">
        <v>431</v>
      </c>
      <c r="B64" s="33"/>
      <c r="C64" s="70" t="s">
        <v>36</v>
      </c>
      <c r="D64" s="35" t="s">
        <v>41</v>
      </c>
      <c r="E64" s="70" t="s">
        <v>432</v>
      </c>
      <c r="F64" s="37"/>
      <c r="G64" s="36">
        <f>G66</f>
        <v>775.8</v>
      </c>
    </row>
    <row r="65" spans="1:7" ht="16.5" customHeight="1">
      <c r="A65" s="204" t="s">
        <v>602</v>
      </c>
      <c r="B65" s="33"/>
      <c r="C65" s="94"/>
      <c r="D65" s="95"/>
      <c r="E65" s="94"/>
      <c r="F65" s="37"/>
      <c r="G65" s="36"/>
    </row>
    <row r="66" spans="1:7" ht="16.5" customHeight="1">
      <c r="A66" s="204" t="s">
        <v>433</v>
      </c>
      <c r="B66" s="33"/>
      <c r="C66" s="70" t="s">
        <v>447</v>
      </c>
      <c r="D66" s="35" t="s">
        <v>448</v>
      </c>
      <c r="E66" s="70" t="s">
        <v>434</v>
      </c>
      <c r="F66" s="37"/>
      <c r="G66" s="36">
        <f>G68</f>
        <v>775.8</v>
      </c>
    </row>
    <row r="67" spans="1:7" ht="16.5" customHeight="1">
      <c r="A67" s="25" t="s">
        <v>603</v>
      </c>
      <c r="B67" s="33"/>
      <c r="C67" s="70"/>
      <c r="D67" s="35"/>
      <c r="E67" s="70"/>
      <c r="F67" s="37"/>
      <c r="G67" s="36"/>
    </row>
    <row r="68" spans="1:7" ht="16.5" customHeight="1">
      <c r="A68" s="25" t="s">
        <v>40</v>
      </c>
      <c r="B68" s="33"/>
      <c r="C68" s="70" t="s">
        <v>36</v>
      </c>
      <c r="D68" s="35" t="s">
        <v>41</v>
      </c>
      <c r="E68" s="70" t="s">
        <v>449</v>
      </c>
      <c r="F68" s="37"/>
      <c r="G68" s="36">
        <f>G70</f>
        <v>775.8</v>
      </c>
    </row>
    <row r="69" spans="1:7" ht="16.5" customHeight="1">
      <c r="A69" s="25" t="s">
        <v>179</v>
      </c>
      <c r="B69" s="33"/>
      <c r="C69" s="26"/>
      <c r="D69" s="33"/>
      <c r="E69" s="26"/>
      <c r="F69" s="93"/>
      <c r="G69" s="36"/>
    </row>
    <row r="70" spans="1:7" ht="16.5" customHeight="1">
      <c r="A70" s="25" t="s">
        <v>180</v>
      </c>
      <c r="B70" s="33"/>
      <c r="C70" s="70" t="s">
        <v>36</v>
      </c>
      <c r="D70" s="35" t="s">
        <v>41</v>
      </c>
      <c r="E70" s="70" t="s">
        <v>450</v>
      </c>
      <c r="F70" s="37"/>
      <c r="G70" s="36">
        <f>SUM(G74:G76)</f>
        <v>775.8</v>
      </c>
    </row>
    <row r="71" spans="1:7" ht="16.5" customHeight="1">
      <c r="A71" s="25" t="s">
        <v>164</v>
      </c>
      <c r="B71" s="33"/>
      <c r="C71" s="70"/>
      <c r="D71" s="35"/>
      <c r="E71" s="70"/>
      <c r="F71" s="37"/>
      <c r="G71" s="36"/>
    </row>
    <row r="72" spans="1:7" ht="16.5" customHeight="1">
      <c r="A72" s="25" t="s">
        <v>165</v>
      </c>
      <c r="B72" s="33"/>
      <c r="C72" s="70"/>
      <c r="D72" s="35"/>
      <c r="E72" s="70"/>
      <c r="F72" s="37"/>
      <c r="G72" s="36"/>
    </row>
    <row r="73" spans="1:7" ht="16.5" customHeight="1">
      <c r="A73" s="25" t="s">
        <v>166</v>
      </c>
      <c r="B73" s="33"/>
      <c r="C73" s="70"/>
      <c r="D73" s="35"/>
      <c r="E73" s="70"/>
      <c r="F73" s="37"/>
      <c r="G73" s="36"/>
    </row>
    <row r="74" spans="1:7" ht="16.5" customHeight="1">
      <c r="A74" s="25" t="s">
        <v>167</v>
      </c>
      <c r="B74" s="33"/>
      <c r="C74" s="70" t="s">
        <v>36</v>
      </c>
      <c r="D74" s="35" t="s">
        <v>41</v>
      </c>
      <c r="E74" s="70" t="s">
        <v>450</v>
      </c>
      <c r="F74" s="37" t="s">
        <v>168</v>
      </c>
      <c r="G74" s="36">
        <v>707.5</v>
      </c>
    </row>
    <row r="75" spans="1:7" ht="16.5" customHeight="1">
      <c r="A75" s="25" t="s">
        <v>172</v>
      </c>
      <c r="B75" s="33"/>
      <c r="C75" s="70"/>
      <c r="D75" s="35"/>
      <c r="E75" s="70"/>
      <c r="F75" s="37"/>
      <c r="G75" s="36"/>
    </row>
    <row r="76" spans="1:7" ht="16.5" customHeight="1">
      <c r="A76" s="25" t="s">
        <v>173</v>
      </c>
      <c r="B76" s="33"/>
      <c r="C76" s="70" t="s">
        <v>36</v>
      </c>
      <c r="D76" s="35" t="s">
        <v>41</v>
      </c>
      <c r="E76" s="70" t="s">
        <v>450</v>
      </c>
      <c r="F76" s="37" t="s">
        <v>174</v>
      </c>
      <c r="G76" s="36">
        <v>68.3</v>
      </c>
    </row>
    <row r="77" spans="1:7" ht="16.5" customHeight="1">
      <c r="A77" s="13" t="s">
        <v>42</v>
      </c>
      <c r="B77" s="46"/>
      <c r="C77" s="89" t="s">
        <v>41</v>
      </c>
      <c r="D77" s="31" t="s">
        <v>79</v>
      </c>
      <c r="E77" s="89"/>
      <c r="F77" s="49"/>
      <c r="G77" s="32">
        <f>G80</f>
        <v>165.29999999999998</v>
      </c>
    </row>
    <row r="78" spans="1:7" ht="16.5" customHeight="1">
      <c r="A78" s="205" t="s">
        <v>96</v>
      </c>
      <c r="B78" s="53"/>
      <c r="C78" s="98"/>
      <c r="D78" s="68"/>
      <c r="E78" s="35"/>
      <c r="F78" s="37"/>
      <c r="G78" s="36"/>
    </row>
    <row r="79" spans="1:7" ht="16.5" customHeight="1">
      <c r="A79" s="205" t="s">
        <v>97</v>
      </c>
      <c r="B79" s="53"/>
      <c r="C79" s="99"/>
      <c r="D79" s="69"/>
      <c r="E79" s="35"/>
      <c r="F79" s="37"/>
      <c r="G79" s="36"/>
    </row>
    <row r="80" spans="1:7" ht="16.5" customHeight="1">
      <c r="A80" s="205" t="s">
        <v>98</v>
      </c>
      <c r="B80" s="53"/>
      <c r="C80" s="69" t="s">
        <v>41</v>
      </c>
      <c r="D80" s="69" t="s">
        <v>43</v>
      </c>
      <c r="E80" s="35"/>
      <c r="F80" s="37"/>
      <c r="G80" s="36">
        <f>G81</f>
        <v>165.29999999999998</v>
      </c>
    </row>
    <row r="81" spans="1:7" ht="29.25" customHeight="1">
      <c r="A81" s="206" t="s">
        <v>451</v>
      </c>
      <c r="B81" s="53"/>
      <c r="C81" s="35" t="s">
        <v>41</v>
      </c>
      <c r="D81" s="35" t="s">
        <v>43</v>
      </c>
      <c r="E81" s="35" t="s">
        <v>452</v>
      </c>
      <c r="F81" s="37"/>
      <c r="G81" s="36">
        <f>G82</f>
        <v>165.29999999999998</v>
      </c>
    </row>
    <row r="82" spans="1:7" ht="16.5" customHeight="1">
      <c r="A82" s="154" t="s">
        <v>611</v>
      </c>
      <c r="B82" s="53"/>
      <c r="C82" s="35" t="s">
        <v>41</v>
      </c>
      <c r="D82" s="35" t="s">
        <v>43</v>
      </c>
      <c r="E82" s="35" t="s">
        <v>453</v>
      </c>
      <c r="F82" s="37"/>
      <c r="G82" s="36">
        <f>G83+G84</f>
        <v>165.29999999999998</v>
      </c>
    </row>
    <row r="83" spans="1:7" ht="18" customHeight="1">
      <c r="A83" s="25" t="s">
        <v>172</v>
      </c>
      <c r="B83" s="53"/>
      <c r="C83" s="35" t="s">
        <v>41</v>
      </c>
      <c r="D83" s="35" t="s">
        <v>43</v>
      </c>
      <c r="E83" s="35" t="s">
        <v>454</v>
      </c>
      <c r="F83" s="37" t="s">
        <v>174</v>
      </c>
      <c r="G83" s="270">
        <v>145.1</v>
      </c>
    </row>
    <row r="84" spans="1:7" ht="43.5" customHeight="1">
      <c r="A84" s="147" t="s">
        <v>831</v>
      </c>
      <c r="B84" s="53"/>
      <c r="C84" s="35" t="s">
        <v>41</v>
      </c>
      <c r="D84" s="35" t="s">
        <v>43</v>
      </c>
      <c r="E84" s="35" t="s">
        <v>454</v>
      </c>
      <c r="F84" s="37" t="s">
        <v>176</v>
      </c>
      <c r="G84" s="270">
        <v>20.2</v>
      </c>
    </row>
    <row r="85" spans="1:7" ht="16.5" customHeight="1">
      <c r="A85" s="207" t="s">
        <v>149</v>
      </c>
      <c r="B85" s="53"/>
      <c r="C85" s="31" t="s">
        <v>39</v>
      </c>
      <c r="D85" s="31" t="s">
        <v>79</v>
      </c>
      <c r="E85" s="35"/>
      <c r="F85" s="37"/>
      <c r="G85" s="275">
        <f>G96+G86</f>
        <v>309.3</v>
      </c>
    </row>
    <row r="86" spans="1:7" ht="16.5" customHeight="1">
      <c r="A86" s="154" t="s">
        <v>150</v>
      </c>
      <c r="B86" s="26"/>
      <c r="C86" s="37" t="s">
        <v>39</v>
      </c>
      <c r="D86" s="35" t="s">
        <v>43</v>
      </c>
      <c r="E86" s="35"/>
      <c r="F86" s="37"/>
      <c r="G86" s="270">
        <f>G87</f>
        <v>309.3</v>
      </c>
    </row>
    <row r="87" spans="1:7" ht="16.5" customHeight="1">
      <c r="A87" s="147" t="s">
        <v>632</v>
      </c>
      <c r="B87" s="33"/>
      <c r="C87" s="37" t="s">
        <v>39</v>
      </c>
      <c r="D87" s="35" t="s">
        <v>43</v>
      </c>
      <c r="E87" s="37" t="s">
        <v>496</v>
      </c>
      <c r="F87" s="37"/>
      <c r="G87" s="270">
        <f>G88+G92</f>
        <v>309.3</v>
      </c>
    </row>
    <row r="88" spans="1:7" ht="16.5" customHeight="1">
      <c r="A88" s="148" t="s">
        <v>633</v>
      </c>
      <c r="B88" s="53"/>
      <c r="C88" s="37" t="s">
        <v>39</v>
      </c>
      <c r="D88" s="35" t="s">
        <v>43</v>
      </c>
      <c r="E88" s="37" t="s">
        <v>497</v>
      </c>
      <c r="F88" s="37"/>
      <c r="G88" s="270">
        <f>G89</f>
        <v>187</v>
      </c>
    </row>
    <row r="89" spans="1:7" ht="16.5" customHeight="1">
      <c r="A89" s="148" t="s">
        <v>498</v>
      </c>
      <c r="B89" s="53"/>
      <c r="C89" s="37" t="s">
        <v>39</v>
      </c>
      <c r="D89" s="35" t="s">
        <v>43</v>
      </c>
      <c r="E89" s="37" t="s">
        <v>499</v>
      </c>
      <c r="F89" s="37"/>
      <c r="G89" s="270">
        <f>G91</f>
        <v>187</v>
      </c>
    </row>
    <row r="90" spans="1:7" ht="16.5" customHeight="1">
      <c r="A90" s="154" t="s">
        <v>172</v>
      </c>
      <c r="B90" s="26"/>
      <c r="C90" s="37"/>
      <c r="D90" s="35"/>
      <c r="E90" s="37"/>
      <c r="F90" s="37"/>
      <c r="G90" s="270"/>
    </row>
    <row r="91" spans="1:7" ht="16.5" customHeight="1">
      <c r="A91" s="154" t="s">
        <v>173</v>
      </c>
      <c r="B91" s="26"/>
      <c r="C91" s="37" t="s">
        <v>39</v>
      </c>
      <c r="D91" s="35" t="s">
        <v>43</v>
      </c>
      <c r="E91" s="37" t="s">
        <v>874</v>
      </c>
      <c r="F91" s="37" t="s">
        <v>174</v>
      </c>
      <c r="G91" s="270">
        <v>187</v>
      </c>
    </row>
    <row r="92" spans="1:7" ht="16.5" customHeight="1">
      <c r="A92" s="148" t="s">
        <v>634</v>
      </c>
      <c r="B92" s="26"/>
      <c r="C92" s="37" t="s">
        <v>39</v>
      </c>
      <c r="D92" s="35" t="s">
        <v>43</v>
      </c>
      <c r="E92" s="37" t="s">
        <v>500</v>
      </c>
      <c r="F92" s="37"/>
      <c r="G92" s="270">
        <f>G93</f>
        <v>122.3</v>
      </c>
    </row>
    <row r="93" spans="1:7" ht="16.5" customHeight="1">
      <c r="A93" s="154" t="s">
        <v>501</v>
      </c>
      <c r="B93" s="26"/>
      <c r="C93" s="37" t="s">
        <v>39</v>
      </c>
      <c r="D93" s="35" t="s">
        <v>43</v>
      </c>
      <c r="E93" s="37" t="s">
        <v>502</v>
      </c>
      <c r="F93" s="37"/>
      <c r="G93" s="270">
        <f>G95</f>
        <v>122.3</v>
      </c>
    </row>
    <row r="94" spans="1:7" ht="16.5" customHeight="1">
      <c r="A94" s="154" t="s">
        <v>172</v>
      </c>
      <c r="B94" s="26"/>
      <c r="C94" s="100"/>
      <c r="D94" s="90"/>
      <c r="E94" s="100"/>
      <c r="F94" s="100"/>
      <c r="G94" s="90"/>
    </row>
    <row r="95" spans="1:7" ht="16.5" customHeight="1">
      <c r="A95" s="154" t="s">
        <v>173</v>
      </c>
      <c r="B95" s="26"/>
      <c r="C95" s="37" t="s">
        <v>39</v>
      </c>
      <c r="D95" s="35" t="s">
        <v>43</v>
      </c>
      <c r="E95" s="37" t="s">
        <v>502</v>
      </c>
      <c r="F95" s="37" t="s">
        <v>174</v>
      </c>
      <c r="G95" s="270">
        <v>122.3</v>
      </c>
    </row>
    <row r="96" spans="1:7" ht="16.5" customHeight="1">
      <c r="A96" s="154" t="s">
        <v>151</v>
      </c>
      <c r="B96" s="53"/>
      <c r="C96" s="35" t="s">
        <v>39</v>
      </c>
      <c r="D96" s="35" t="s">
        <v>26</v>
      </c>
      <c r="E96" s="35"/>
      <c r="F96" s="37"/>
      <c r="G96" s="36">
        <f>G97</f>
        <v>0</v>
      </c>
    </row>
    <row r="97" spans="1:7" ht="16.5" customHeight="1">
      <c r="A97" s="148" t="s">
        <v>612</v>
      </c>
      <c r="B97" s="53"/>
      <c r="C97" s="35" t="s">
        <v>39</v>
      </c>
      <c r="D97" s="35" t="s">
        <v>26</v>
      </c>
      <c r="E97" s="35" t="s">
        <v>452</v>
      </c>
      <c r="F97" s="37"/>
      <c r="G97" s="36">
        <f>G98</f>
        <v>0</v>
      </c>
    </row>
    <row r="98" spans="1:7" ht="16.5" customHeight="1">
      <c r="A98" s="206" t="s">
        <v>613</v>
      </c>
      <c r="B98" s="53"/>
      <c r="C98" s="35" t="s">
        <v>39</v>
      </c>
      <c r="D98" s="35" t="s">
        <v>26</v>
      </c>
      <c r="E98" s="35" t="s">
        <v>614</v>
      </c>
      <c r="F98" s="37"/>
      <c r="G98" s="36">
        <f>G99</f>
        <v>0</v>
      </c>
    </row>
    <row r="99" spans="1:7" ht="16.5" customHeight="1">
      <c r="A99" s="208" t="s">
        <v>615</v>
      </c>
      <c r="B99" s="53"/>
      <c r="C99" s="35" t="s">
        <v>39</v>
      </c>
      <c r="D99" s="35" t="s">
        <v>26</v>
      </c>
      <c r="E99" s="35" t="s">
        <v>616</v>
      </c>
      <c r="F99" s="35"/>
      <c r="G99" s="36">
        <f>G101</f>
        <v>0</v>
      </c>
    </row>
    <row r="100" spans="1:7" ht="16.5" customHeight="1">
      <c r="A100" s="25" t="s">
        <v>172</v>
      </c>
      <c r="B100" s="33"/>
      <c r="C100" s="35"/>
      <c r="D100" s="35"/>
      <c r="E100" s="35"/>
      <c r="F100" s="35"/>
      <c r="G100" s="36"/>
    </row>
    <row r="101" spans="1:7" ht="16.5" customHeight="1">
      <c r="A101" s="25" t="s">
        <v>173</v>
      </c>
      <c r="B101" s="33"/>
      <c r="C101" s="35" t="s">
        <v>39</v>
      </c>
      <c r="D101" s="35" t="s">
        <v>26</v>
      </c>
      <c r="E101" s="35" t="s">
        <v>617</v>
      </c>
      <c r="F101" s="35" t="s">
        <v>174</v>
      </c>
      <c r="G101" s="36">
        <v>0</v>
      </c>
    </row>
    <row r="102" spans="1:7" ht="16.5" customHeight="1">
      <c r="A102" s="209" t="s">
        <v>20</v>
      </c>
      <c r="B102" s="46"/>
      <c r="C102" s="89" t="s">
        <v>45</v>
      </c>
      <c r="D102" s="31" t="s">
        <v>79</v>
      </c>
      <c r="E102" s="89"/>
      <c r="F102" s="49"/>
      <c r="G102" s="32">
        <f>G130+G118+G103</f>
        <v>343164.2</v>
      </c>
    </row>
    <row r="103" spans="1:7" ht="16.5" customHeight="1">
      <c r="A103" s="209" t="s">
        <v>515</v>
      </c>
      <c r="B103" s="46"/>
      <c r="C103" s="89" t="s">
        <v>45</v>
      </c>
      <c r="D103" s="31" t="s">
        <v>35</v>
      </c>
      <c r="E103" s="89"/>
      <c r="F103" s="49"/>
      <c r="G103" s="32">
        <f>G104+G112</f>
        <v>306929.3</v>
      </c>
    </row>
    <row r="104" spans="1:7" ht="34.5" customHeight="1">
      <c r="A104" s="222" t="s">
        <v>728</v>
      </c>
      <c r="B104" s="33"/>
      <c r="C104" s="70" t="s">
        <v>45</v>
      </c>
      <c r="D104" s="35" t="s">
        <v>35</v>
      </c>
      <c r="E104" s="70" t="s">
        <v>741</v>
      </c>
      <c r="F104" s="37"/>
      <c r="G104" s="36">
        <f>G105</f>
        <v>129658.9</v>
      </c>
    </row>
    <row r="105" spans="1:7" ht="34.5" customHeight="1">
      <c r="A105" s="222" t="s">
        <v>729</v>
      </c>
      <c r="B105" s="33"/>
      <c r="C105" s="70" t="s">
        <v>45</v>
      </c>
      <c r="D105" s="35" t="s">
        <v>35</v>
      </c>
      <c r="E105" s="70" t="s">
        <v>742</v>
      </c>
      <c r="F105" s="37"/>
      <c r="G105" s="36">
        <f>G106+G108+G110</f>
        <v>129658.9</v>
      </c>
    </row>
    <row r="106" spans="1:7" ht="34.5" customHeight="1">
      <c r="A106" s="222" t="s">
        <v>730</v>
      </c>
      <c r="B106" s="33"/>
      <c r="C106" s="70" t="s">
        <v>45</v>
      </c>
      <c r="D106" s="35" t="s">
        <v>35</v>
      </c>
      <c r="E106" s="70" t="s">
        <v>743</v>
      </c>
      <c r="F106" s="37"/>
      <c r="G106" s="36">
        <f>G107</f>
        <v>103094.9</v>
      </c>
    </row>
    <row r="107" spans="1:7" ht="34.5" customHeight="1">
      <c r="A107" s="222" t="s">
        <v>740</v>
      </c>
      <c r="B107" s="33"/>
      <c r="C107" s="70" t="s">
        <v>45</v>
      </c>
      <c r="D107" s="35" t="s">
        <v>35</v>
      </c>
      <c r="E107" s="70" t="s">
        <v>743</v>
      </c>
      <c r="F107" s="37" t="s">
        <v>739</v>
      </c>
      <c r="G107" s="36">
        <v>103094.9</v>
      </c>
    </row>
    <row r="108" spans="1:7" ht="32.25" customHeight="1">
      <c r="A108" s="222" t="s">
        <v>731</v>
      </c>
      <c r="B108" s="33"/>
      <c r="C108" s="70" t="s">
        <v>45</v>
      </c>
      <c r="D108" s="35" t="s">
        <v>35</v>
      </c>
      <c r="E108" s="70" t="s">
        <v>744</v>
      </c>
      <c r="F108" s="37"/>
      <c r="G108" s="36">
        <f>G109</f>
        <v>26434.6</v>
      </c>
    </row>
    <row r="109" spans="1:7" ht="30" customHeight="1">
      <c r="A109" s="222" t="s">
        <v>740</v>
      </c>
      <c r="B109" s="33"/>
      <c r="C109" s="70" t="s">
        <v>45</v>
      </c>
      <c r="D109" s="35" t="s">
        <v>35</v>
      </c>
      <c r="E109" s="70" t="s">
        <v>744</v>
      </c>
      <c r="F109" s="37" t="s">
        <v>739</v>
      </c>
      <c r="G109" s="36">
        <v>26434.6</v>
      </c>
    </row>
    <row r="110" spans="1:7" ht="30" customHeight="1">
      <c r="A110" s="222" t="s">
        <v>785</v>
      </c>
      <c r="B110" s="33"/>
      <c r="C110" s="70" t="s">
        <v>45</v>
      </c>
      <c r="D110" s="35" t="s">
        <v>35</v>
      </c>
      <c r="E110" s="70" t="s">
        <v>788</v>
      </c>
      <c r="F110" s="37"/>
      <c r="G110" s="36">
        <f>G111</f>
        <v>129.4</v>
      </c>
    </row>
    <row r="111" spans="1:7" ht="30" customHeight="1">
      <c r="A111" s="222" t="s">
        <v>740</v>
      </c>
      <c r="B111" s="33"/>
      <c r="C111" s="70" t="s">
        <v>45</v>
      </c>
      <c r="D111" s="35" t="s">
        <v>35</v>
      </c>
      <c r="E111" s="70" t="s">
        <v>788</v>
      </c>
      <c r="F111" s="37" t="s">
        <v>739</v>
      </c>
      <c r="G111" s="36">
        <v>129.4</v>
      </c>
    </row>
    <row r="112" spans="1:7" ht="30.75" customHeight="1">
      <c r="A112" s="222" t="s">
        <v>732</v>
      </c>
      <c r="B112" s="33"/>
      <c r="C112" s="70" t="s">
        <v>45</v>
      </c>
      <c r="D112" s="35" t="s">
        <v>35</v>
      </c>
      <c r="E112" s="70" t="s">
        <v>745</v>
      </c>
      <c r="F112" s="37"/>
      <c r="G112" s="36">
        <f>G113</f>
        <v>177270.4</v>
      </c>
    </row>
    <row r="113" spans="1:7" ht="33.75" customHeight="1">
      <c r="A113" s="222" t="s">
        <v>729</v>
      </c>
      <c r="B113" s="33"/>
      <c r="C113" s="70" t="s">
        <v>45</v>
      </c>
      <c r="D113" s="35" t="s">
        <v>35</v>
      </c>
      <c r="E113" s="70" t="s">
        <v>746</v>
      </c>
      <c r="F113" s="37"/>
      <c r="G113" s="36">
        <f>G114+G116</f>
        <v>177270.4</v>
      </c>
    </row>
    <row r="114" spans="1:7" ht="45" customHeight="1">
      <c r="A114" s="222" t="s">
        <v>733</v>
      </c>
      <c r="B114" s="33"/>
      <c r="C114" s="70" t="s">
        <v>45</v>
      </c>
      <c r="D114" s="35" t="s">
        <v>35</v>
      </c>
      <c r="E114" s="70" t="s">
        <v>747</v>
      </c>
      <c r="F114" s="37"/>
      <c r="G114" s="36">
        <f>G115</f>
        <v>177079.6</v>
      </c>
    </row>
    <row r="115" spans="1:7" ht="30" customHeight="1">
      <c r="A115" s="222" t="s">
        <v>740</v>
      </c>
      <c r="B115" s="33"/>
      <c r="C115" s="70" t="s">
        <v>45</v>
      </c>
      <c r="D115" s="35" t="s">
        <v>35</v>
      </c>
      <c r="E115" s="70" t="s">
        <v>747</v>
      </c>
      <c r="F115" s="37" t="s">
        <v>739</v>
      </c>
      <c r="G115" s="36">
        <v>177079.6</v>
      </c>
    </row>
    <row r="116" spans="1:7" ht="30" customHeight="1">
      <c r="A116" s="222" t="s">
        <v>789</v>
      </c>
      <c r="B116" s="33"/>
      <c r="C116" s="70" t="s">
        <v>45</v>
      </c>
      <c r="D116" s="35" t="s">
        <v>35</v>
      </c>
      <c r="E116" s="70" t="s">
        <v>790</v>
      </c>
      <c r="F116" s="37"/>
      <c r="G116" s="36">
        <f>G117</f>
        <v>190.8</v>
      </c>
    </row>
    <row r="117" spans="1:7" ht="30" customHeight="1">
      <c r="A117" s="222" t="s">
        <v>740</v>
      </c>
      <c r="B117" s="33"/>
      <c r="C117" s="70" t="s">
        <v>45</v>
      </c>
      <c r="D117" s="35" t="s">
        <v>35</v>
      </c>
      <c r="E117" s="70" t="s">
        <v>790</v>
      </c>
      <c r="F117" s="37" t="s">
        <v>739</v>
      </c>
      <c r="G117" s="36">
        <v>190.8</v>
      </c>
    </row>
    <row r="118" spans="1:7" s="9" customFormat="1" ht="16.5" customHeight="1">
      <c r="A118" s="272" t="s">
        <v>153</v>
      </c>
      <c r="B118" s="46"/>
      <c r="C118" s="89" t="s">
        <v>45</v>
      </c>
      <c r="D118" s="31" t="s">
        <v>36</v>
      </c>
      <c r="E118" s="89"/>
      <c r="F118" s="49"/>
      <c r="G118" s="32">
        <f>G119</f>
        <v>30401.3</v>
      </c>
    </row>
    <row r="119" spans="1:7" ht="35.25" customHeight="1">
      <c r="A119" s="147" t="s">
        <v>612</v>
      </c>
      <c r="B119" s="33"/>
      <c r="C119" s="70" t="s">
        <v>45</v>
      </c>
      <c r="D119" s="35" t="s">
        <v>36</v>
      </c>
      <c r="E119" s="70" t="s">
        <v>618</v>
      </c>
      <c r="F119" s="37"/>
      <c r="G119" s="36">
        <f>G120+G124</f>
        <v>30401.3</v>
      </c>
    </row>
    <row r="120" spans="1:7" ht="16.5" customHeight="1">
      <c r="A120" s="210" t="s">
        <v>619</v>
      </c>
      <c r="B120" s="33"/>
      <c r="C120" s="70" t="s">
        <v>45</v>
      </c>
      <c r="D120" s="35" t="s">
        <v>36</v>
      </c>
      <c r="E120" s="70" t="s">
        <v>749</v>
      </c>
      <c r="F120" s="37"/>
      <c r="G120" s="36">
        <f>G122+G121+G123</f>
        <v>5953.700000000001</v>
      </c>
    </row>
    <row r="121" spans="1:7" ht="48.75" customHeight="1">
      <c r="A121" s="222" t="s">
        <v>601</v>
      </c>
      <c r="B121" s="33"/>
      <c r="C121" s="70" t="s">
        <v>45</v>
      </c>
      <c r="D121" s="35" t="s">
        <v>36</v>
      </c>
      <c r="E121" s="70" t="s">
        <v>648</v>
      </c>
      <c r="F121" s="37" t="s">
        <v>174</v>
      </c>
      <c r="G121" s="36">
        <v>0</v>
      </c>
    </row>
    <row r="122" spans="1:7" ht="45" customHeight="1">
      <c r="A122" s="86" t="s">
        <v>601</v>
      </c>
      <c r="B122" s="33"/>
      <c r="C122" s="70" t="s">
        <v>45</v>
      </c>
      <c r="D122" s="35" t="s">
        <v>36</v>
      </c>
      <c r="E122" s="70" t="s">
        <v>748</v>
      </c>
      <c r="F122" s="37" t="s">
        <v>174</v>
      </c>
      <c r="G122" s="36">
        <v>4452.8</v>
      </c>
    </row>
    <row r="123" spans="1:7" ht="45" customHeight="1">
      <c r="A123" s="86" t="s">
        <v>601</v>
      </c>
      <c r="B123" s="33"/>
      <c r="C123" s="70" t="s">
        <v>45</v>
      </c>
      <c r="D123" s="35" t="s">
        <v>36</v>
      </c>
      <c r="E123" s="70" t="s">
        <v>457</v>
      </c>
      <c r="F123" s="37" t="s">
        <v>174</v>
      </c>
      <c r="G123" s="270">
        <v>1500.9</v>
      </c>
    </row>
    <row r="124" spans="1:7" ht="19.5" customHeight="1">
      <c r="A124" s="147" t="s">
        <v>837</v>
      </c>
      <c r="B124" s="46"/>
      <c r="C124" s="70" t="s">
        <v>45</v>
      </c>
      <c r="D124" s="35" t="s">
        <v>36</v>
      </c>
      <c r="E124" s="70" t="s">
        <v>838</v>
      </c>
      <c r="F124" s="35"/>
      <c r="G124" s="271">
        <f>G127+G125+G129</f>
        <v>24447.6</v>
      </c>
    </row>
    <row r="125" spans="1:7" ht="19.5" customHeight="1">
      <c r="A125" s="147" t="s">
        <v>407</v>
      </c>
      <c r="B125" s="46"/>
      <c r="C125" s="70" t="s">
        <v>590</v>
      </c>
      <c r="D125" s="35" t="s">
        <v>36</v>
      </c>
      <c r="E125" s="70" t="s">
        <v>840</v>
      </c>
      <c r="F125" s="35"/>
      <c r="G125" s="271">
        <f>G126</f>
        <v>5114.4</v>
      </c>
    </row>
    <row r="126" spans="1:7" ht="51" customHeight="1">
      <c r="A126" s="147" t="s">
        <v>831</v>
      </c>
      <c r="B126" s="46"/>
      <c r="C126" s="70" t="s">
        <v>45</v>
      </c>
      <c r="D126" s="35" t="s">
        <v>36</v>
      </c>
      <c r="E126" s="70" t="s">
        <v>840</v>
      </c>
      <c r="F126" s="35" t="s">
        <v>176</v>
      </c>
      <c r="G126" s="271">
        <v>5114.4</v>
      </c>
    </row>
    <row r="127" spans="1:7" ht="18.75" customHeight="1">
      <c r="A127" s="147" t="s">
        <v>407</v>
      </c>
      <c r="B127" s="46"/>
      <c r="C127" s="70" t="s">
        <v>590</v>
      </c>
      <c r="D127" s="35" t="s">
        <v>36</v>
      </c>
      <c r="E127" s="70" t="s">
        <v>839</v>
      </c>
      <c r="F127" s="35"/>
      <c r="G127" s="271">
        <f>G128</f>
        <v>6333.2</v>
      </c>
    </row>
    <row r="128" spans="1:7" ht="45" customHeight="1">
      <c r="A128" s="147" t="s">
        <v>831</v>
      </c>
      <c r="B128" s="46"/>
      <c r="C128" s="70" t="s">
        <v>45</v>
      </c>
      <c r="D128" s="35" t="s">
        <v>36</v>
      </c>
      <c r="E128" s="70" t="s">
        <v>839</v>
      </c>
      <c r="F128" s="35" t="s">
        <v>176</v>
      </c>
      <c r="G128" s="271">
        <v>6333.2</v>
      </c>
    </row>
    <row r="129" spans="1:7" ht="45" customHeight="1">
      <c r="A129" s="147" t="s">
        <v>831</v>
      </c>
      <c r="B129" s="46"/>
      <c r="C129" s="70" t="s">
        <v>45</v>
      </c>
      <c r="D129" s="35" t="s">
        <v>36</v>
      </c>
      <c r="E129" s="70" t="s">
        <v>875</v>
      </c>
      <c r="F129" s="35" t="s">
        <v>176</v>
      </c>
      <c r="G129" s="271">
        <v>13000</v>
      </c>
    </row>
    <row r="130" spans="1:7" s="9" customFormat="1" ht="16.5" customHeight="1">
      <c r="A130" s="13" t="s">
        <v>31</v>
      </c>
      <c r="B130" s="46"/>
      <c r="C130" s="89" t="s">
        <v>45</v>
      </c>
      <c r="D130" s="31" t="s">
        <v>41</v>
      </c>
      <c r="E130" s="89"/>
      <c r="F130" s="49"/>
      <c r="G130" s="32">
        <f>G131+G138</f>
        <v>5833.6</v>
      </c>
    </row>
    <row r="131" spans="1:7" ht="16.5" customHeight="1">
      <c r="A131" s="147" t="s">
        <v>612</v>
      </c>
      <c r="B131" s="33"/>
      <c r="C131" s="70" t="s">
        <v>45</v>
      </c>
      <c r="D131" s="35" t="s">
        <v>41</v>
      </c>
      <c r="E131" s="70" t="s">
        <v>452</v>
      </c>
      <c r="F131" s="37"/>
      <c r="G131" s="36">
        <f>G132</f>
        <v>5123.3</v>
      </c>
    </row>
    <row r="132" spans="1:7" ht="16.5" customHeight="1">
      <c r="A132" s="25" t="s">
        <v>620</v>
      </c>
      <c r="B132" s="33"/>
      <c r="C132" s="70" t="s">
        <v>45</v>
      </c>
      <c r="D132" s="35" t="s">
        <v>41</v>
      </c>
      <c r="E132" s="70" t="s">
        <v>455</v>
      </c>
      <c r="F132" s="37"/>
      <c r="G132" s="36">
        <f>G133+G136</f>
        <v>5123.3</v>
      </c>
    </row>
    <row r="133" spans="1:7" ht="16.5" customHeight="1">
      <c r="A133" s="25" t="s">
        <v>395</v>
      </c>
      <c r="B133" s="33"/>
      <c r="C133" s="70" t="s">
        <v>45</v>
      </c>
      <c r="D133" s="35" t="s">
        <v>41</v>
      </c>
      <c r="E133" s="70" t="s">
        <v>456</v>
      </c>
      <c r="F133" s="37"/>
      <c r="G133" s="36">
        <f>G135</f>
        <v>4823.3</v>
      </c>
    </row>
    <row r="134" spans="1:7" ht="16.5" customHeight="1">
      <c r="A134" s="25" t="s">
        <v>172</v>
      </c>
      <c r="B134" s="33"/>
      <c r="C134" s="70"/>
      <c r="D134" s="35"/>
      <c r="E134" s="70"/>
      <c r="F134" s="37"/>
      <c r="G134" s="270"/>
    </row>
    <row r="135" spans="1:7" ht="16.5" customHeight="1">
      <c r="A135" s="25" t="s">
        <v>173</v>
      </c>
      <c r="B135" s="33"/>
      <c r="C135" s="70" t="s">
        <v>45</v>
      </c>
      <c r="D135" s="35" t="s">
        <v>41</v>
      </c>
      <c r="E135" s="70" t="s">
        <v>456</v>
      </c>
      <c r="F135" s="37" t="s">
        <v>174</v>
      </c>
      <c r="G135" s="270">
        <v>4823.3</v>
      </c>
    </row>
    <row r="136" spans="1:7" ht="16.5" customHeight="1">
      <c r="A136" s="148" t="s">
        <v>505</v>
      </c>
      <c r="B136" s="53"/>
      <c r="C136" s="37" t="s">
        <v>45</v>
      </c>
      <c r="D136" s="35" t="s">
        <v>41</v>
      </c>
      <c r="E136" s="37" t="s">
        <v>506</v>
      </c>
      <c r="F136" s="37"/>
      <c r="G136" s="270">
        <f>G137</f>
        <v>300</v>
      </c>
    </row>
    <row r="137" spans="1:7" ht="16.5" customHeight="1">
      <c r="A137" s="148" t="s">
        <v>546</v>
      </c>
      <c r="B137" s="53"/>
      <c r="C137" s="37" t="s">
        <v>45</v>
      </c>
      <c r="D137" s="35" t="s">
        <v>41</v>
      </c>
      <c r="E137" s="37" t="s">
        <v>876</v>
      </c>
      <c r="F137" s="37" t="s">
        <v>174</v>
      </c>
      <c r="G137" s="270">
        <v>300</v>
      </c>
    </row>
    <row r="138" spans="1:7" ht="16.5" customHeight="1">
      <c r="A138" s="148" t="s">
        <v>719</v>
      </c>
      <c r="B138" s="53"/>
      <c r="C138" s="37" t="s">
        <v>45</v>
      </c>
      <c r="D138" s="35" t="s">
        <v>41</v>
      </c>
      <c r="E138" s="37" t="s">
        <v>877</v>
      </c>
      <c r="F138" s="37"/>
      <c r="G138" s="270">
        <f>G139</f>
        <v>710.3</v>
      </c>
    </row>
    <row r="139" spans="1:7" ht="16.5" customHeight="1">
      <c r="A139" s="148" t="s">
        <v>720</v>
      </c>
      <c r="B139" s="53"/>
      <c r="C139" s="37" t="s">
        <v>45</v>
      </c>
      <c r="D139" s="35" t="s">
        <v>41</v>
      </c>
      <c r="E139" s="37" t="s">
        <v>878</v>
      </c>
      <c r="F139" s="37"/>
      <c r="G139" s="270">
        <f>G140</f>
        <v>710.3</v>
      </c>
    </row>
    <row r="140" spans="1:7" ht="30" customHeight="1">
      <c r="A140" s="148" t="s">
        <v>721</v>
      </c>
      <c r="B140" s="53"/>
      <c r="C140" s="37" t="s">
        <v>45</v>
      </c>
      <c r="D140" s="35" t="s">
        <v>41</v>
      </c>
      <c r="E140" s="37" t="s">
        <v>879</v>
      </c>
      <c r="F140" s="37"/>
      <c r="G140" s="270">
        <f>G141</f>
        <v>710.3</v>
      </c>
    </row>
    <row r="141" spans="1:7" ht="17.25" customHeight="1">
      <c r="A141" s="148" t="s">
        <v>546</v>
      </c>
      <c r="B141" s="53"/>
      <c r="C141" s="37" t="s">
        <v>45</v>
      </c>
      <c r="D141" s="35" t="s">
        <v>41</v>
      </c>
      <c r="E141" s="37" t="s">
        <v>879</v>
      </c>
      <c r="F141" s="37" t="s">
        <v>174</v>
      </c>
      <c r="G141" s="270">
        <v>710.3</v>
      </c>
    </row>
    <row r="142" spans="1:7" ht="16.5" customHeight="1">
      <c r="A142" s="25" t="s">
        <v>57</v>
      </c>
      <c r="B142" s="33"/>
      <c r="C142" s="70" t="s">
        <v>24</v>
      </c>
      <c r="D142" s="35" t="s">
        <v>79</v>
      </c>
      <c r="E142" s="70"/>
      <c r="F142" s="37"/>
      <c r="G142" s="36">
        <f>G143</f>
        <v>135</v>
      </c>
    </row>
    <row r="143" spans="1:7" ht="16.5" customHeight="1">
      <c r="A143" s="25" t="s">
        <v>81</v>
      </c>
      <c r="B143" s="33"/>
      <c r="C143" s="70" t="s">
        <v>24</v>
      </c>
      <c r="D143" s="35" t="s">
        <v>41</v>
      </c>
      <c r="E143" s="70"/>
      <c r="F143" s="37"/>
      <c r="G143" s="36">
        <f>G144</f>
        <v>135</v>
      </c>
    </row>
    <row r="144" spans="1:7" ht="16.5" customHeight="1">
      <c r="A144" s="204" t="s">
        <v>431</v>
      </c>
      <c r="B144" s="33"/>
      <c r="C144" s="70" t="s">
        <v>24</v>
      </c>
      <c r="D144" s="35" t="s">
        <v>41</v>
      </c>
      <c r="E144" s="70" t="s">
        <v>432</v>
      </c>
      <c r="F144" s="37"/>
      <c r="G144" s="36">
        <f>G146</f>
        <v>135</v>
      </c>
    </row>
    <row r="145" spans="1:7" ht="16.5" customHeight="1">
      <c r="A145" s="204" t="s">
        <v>602</v>
      </c>
      <c r="B145" s="33"/>
      <c r="C145" s="70"/>
      <c r="D145" s="35"/>
      <c r="E145" s="70"/>
      <c r="F145" s="37"/>
      <c r="G145" s="36"/>
    </row>
    <row r="146" spans="1:7" ht="16.5" customHeight="1">
      <c r="A146" s="204" t="s">
        <v>433</v>
      </c>
      <c r="B146" s="33"/>
      <c r="C146" s="70" t="s">
        <v>24</v>
      </c>
      <c r="D146" s="35" t="s">
        <v>41</v>
      </c>
      <c r="E146" s="70" t="s">
        <v>459</v>
      </c>
      <c r="F146" s="37"/>
      <c r="G146" s="36">
        <f>G148</f>
        <v>135</v>
      </c>
    </row>
    <row r="147" spans="1:7" s="9" customFormat="1" ht="16.5" customHeight="1">
      <c r="A147" s="25" t="s">
        <v>603</v>
      </c>
      <c r="B147" s="33"/>
      <c r="C147" s="70"/>
      <c r="D147" s="35"/>
      <c r="E147" s="70"/>
      <c r="F147" s="37"/>
      <c r="G147" s="36"/>
    </row>
    <row r="148" spans="1:7" ht="15" customHeight="1">
      <c r="A148" s="25" t="s">
        <v>80</v>
      </c>
      <c r="B148" s="33"/>
      <c r="C148" s="70" t="s">
        <v>24</v>
      </c>
      <c r="D148" s="35" t="s">
        <v>41</v>
      </c>
      <c r="E148" s="70" t="s">
        <v>621</v>
      </c>
      <c r="F148" s="37"/>
      <c r="G148" s="36">
        <f>G149</f>
        <v>135</v>
      </c>
    </row>
    <row r="149" spans="1:7" ht="15" customHeight="1">
      <c r="A149" s="25" t="s">
        <v>622</v>
      </c>
      <c r="B149" s="33"/>
      <c r="C149" s="70" t="s">
        <v>24</v>
      </c>
      <c r="D149" s="35" t="s">
        <v>41</v>
      </c>
      <c r="E149" s="70" t="s">
        <v>623</v>
      </c>
      <c r="F149" s="96"/>
      <c r="G149" s="36">
        <f>G150</f>
        <v>135</v>
      </c>
    </row>
    <row r="150" spans="1:7" ht="16.5" customHeight="1">
      <c r="A150" s="25" t="s">
        <v>175</v>
      </c>
      <c r="B150" s="33"/>
      <c r="C150" s="70" t="s">
        <v>24</v>
      </c>
      <c r="D150" s="35" t="s">
        <v>41</v>
      </c>
      <c r="E150" s="70" t="s">
        <v>623</v>
      </c>
      <c r="F150" s="37" t="s">
        <v>217</v>
      </c>
      <c r="G150" s="36">
        <v>135</v>
      </c>
    </row>
    <row r="151" spans="1:7" ht="14.25" customHeight="1">
      <c r="A151" s="204" t="s">
        <v>218</v>
      </c>
      <c r="B151" s="33"/>
      <c r="C151" s="70" t="s">
        <v>26</v>
      </c>
      <c r="D151" s="35" t="s">
        <v>79</v>
      </c>
      <c r="E151" s="70"/>
      <c r="F151" s="37"/>
      <c r="G151" s="36">
        <f>G152</f>
        <v>350</v>
      </c>
    </row>
    <row r="152" spans="1:7" ht="14.25" customHeight="1">
      <c r="A152" s="25" t="s">
        <v>187</v>
      </c>
      <c r="B152" s="33"/>
      <c r="C152" s="70" t="s">
        <v>26</v>
      </c>
      <c r="D152" s="35" t="s">
        <v>36</v>
      </c>
      <c r="E152" s="70"/>
      <c r="F152" s="37"/>
      <c r="G152" s="36">
        <f>G159</f>
        <v>350</v>
      </c>
    </row>
    <row r="153" spans="1:7" ht="17.25" customHeight="1">
      <c r="A153" s="204" t="s">
        <v>431</v>
      </c>
      <c r="B153" s="33"/>
      <c r="C153" s="94"/>
      <c r="D153" s="95"/>
      <c r="E153" s="94"/>
      <c r="F153" s="37"/>
      <c r="G153" s="36"/>
    </row>
    <row r="154" spans="1:7" ht="16.5" customHeight="1">
      <c r="A154" s="204" t="s">
        <v>602</v>
      </c>
      <c r="B154" s="33"/>
      <c r="C154" s="70" t="s">
        <v>26</v>
      </c>
      <c r="D154" s="35" t="s">
        <v>36</v>
      </c>
      <c r="E154" s="70" t="s">
        <v>432</v>
      </c>
      <c r="F154" s="37"/>
      <c r="G154" s="36">
        <f>G156</f>
        <v>350</v>
      </c>
    </row>
    <row r="155" spans="1:7" ht="16.5" customHeight="1">
      <c r="A155" s="204" t="s">
        <v>433</v>
      </c>
      <c r="B155" s="33"/>
      <c r="C155" s="94"/>
      <c r="D155" s="95"/>
      <c r="E155" s="94"/>
      <c r="F155" s="96"/>
      <c r="G155" s="36"/>
    </row>
    <row r="156" spans="1:7" ht="16.5" customHeight="1">
      <c r="A156" s="25" t="s">
        <v>603</v>
      </c>
      <c r="B156" s="33"/>
      <c r="C156" s="70" t="s">
        <v>26</v>
      </c>
      <c r="D156" s="35" t="s">
        <v>36</v>
      </c>
      <c r="E156" s="70" t="s">
        <v>459</v>
      </c>
      <c r="F156" s="37"/>
      <c r="G156" s="36">
        <f>G159</f>
        <v>350</v>
      </c>
    </row>
    <row r="157" spans="1:7" s="9" customFormat="1" ht="16.5" customHeight="1">
      <c r="A157" s="25" t="s">
        <v>219</v>
      </c>
      <c r="B157" s="33"/>
      <c r="C157" s="70"/>
      <c r="D157" s="35"/>
      <c r="E157" s="70"/>
      <c r="F157" s="37"/>
      <c r="G157" s="36"/>
    </row>
    <row r="158" spans="1:7" ht="16.5" customHeight="1">
      <c r="A158" s="25" t="s">
        <v>220</v>
      </c>
      <c r="B158" s="33"/>
      <c r="C158" s="70"/>
      <c r="D158" s="35"/>
      <c r="E158" s="70"/>
      <c r="F158" s="37"/>
      <c r="G158" s="36"/>
    </row>
    <row r="159" spans="1:7" ht="16.5" customHeight="1">
      <c r="A159" s="25" t="s">
        <v>221</v>
      </c>
      <c r="B159" s="33"/>
      <c r="C159" s="70" t="s">
        <v>26</v>
      </c>
      <c r="D159" s="35" t="s">
        <v>36</v>
      </c>
      <c r="E159" s="70" t="s">
        <v>460</v>
      </c>
      <c r="F159" s="37"/>
      <c r="G159" s="36">
        <f>G161</f>
        <v>350</v>
      </c>
    </row>
    <row r="160" spans="1:7" ht="16.5" customHeight="1">
      <c r="A160" s="25" t="s">
        <v>624</v>
      </c>
      <c r="B160" s="33"/>
      <c r="C160" s="70"/>
      <c r="D160" s="35"/>
      <c r="E160" s="70"/>
      <c r="F160" s="37"/>
      <c r="G160" s="36"/>
    </row>
    <row r="161" spans="1:7" ht="16.5" customHeight="1" thickBot="1">
      <c r="A161" s="25" t="s">
        <v>625</v>
      </c>
      <c r="B161" s="33"/>
      <c r="C161" s="70" t="s">
        <v>26</v>
      </c>
      <c r="D161" s="35" t="s">
        <v>36</v>
      </c>
      <c r="E161" s="70" t="s">
        <v>460</v>
      </c>
      <c r="F161" s="37" t="s">
        <v>217</v>
      </c>
      <c r="G161" s="36">
        <v>350</v>
      </c>
    </row>
    <row r="162" spans="1:7" ht="16.5" customHeight="1" thickBot="1">
      <c r="A162" s="211" t="s">
        <v>461</v>
      </c>
      <c r="B162" s="42">
        <v>602</v>
      </c>
      <c r="C162" s="62"/>
      <c r="D162" s="55"/>
      <c r="E162" s="62"/>
      <c r="F162" s="63"/>
      <c r="G162" s="40">
        <f>SUM(G163)</f>
        <v>1543</v>
      </c>
    </row>
    <row r="163" spans="1:7" ht="16.5" customHeight="1">
      <c r="A163" s="13" t="s">
        <v>56</v>
      </c>
      <c r="B163" s="44"/>
      <c r="C163" s="89" t="s">
        <v>35</v>
      </c>
      <c r="D163" s="31" t="s">
        <v>79</v>
      </c>
      <c r="E163" s="89"/>
      <c r="F163" s="49"/>
      <c r="G163" s="32">
        <f>G166+G189</f>
        <v>1543</v>
      </c>
    </row>
    <row r="164" spans="1:7" ht="16.5" customHeight="1">
      <c r="A164" s="25" t="s">
        <v>46</v>
      </c>
      <c r="B164" s="46"/>
      <c r="C164" s="1"/>
      <c r="D164" s="46"/>
      <c r="E164" s="1"/>
      <c r="F164" s="87"/>
      <c r="G164" s="47"/>
    </row>
    <row r="165" spans="1:7" ht="16.5" customHeight="1">
      <c r="A165" s="25" t="s">
        <v>181</v>
      </c>
      <c r="B165" s="46"/>
      <c r="C165" s="1"/>
      <c r="D165" s="46"/>
      <c r="E165" s="1"/>
      <c r="F165" s="87"/>
      <c r="G165" s="47"/>
    </row>
    <row r="166" spans="1:7" ht="16.5" customHeight="1">
      <c r="A166" s="25" t="s">
        <v>47</v>
      </c>
      <c r="B166" s="46"/>
      <c r="C166" s="70" t="s">
        <v>35</v>
      </c>
      <c r="D166" s="35" t="s">
        <v>41</v>
      </c>
      <c r="E166" s="70"/>
      <c r="F166" s="37"/>
      <c r="G166" s="36">
        <f>SUM(G168)</f>
        <v>1499.5</v>
      </c>
    </row>
    <row r="167" spans="1:7" ht="18" customHeight="1">
      <c r="A167" s="204" t="s">
        <v>431</v>
      </c>
      <c r="B167" s="46"/>
      <c r="C167" s="70"/>
      <c r="D167" s="35"/>
      <c r="E167" s="48"/>
      <c r="F167" s="37"/>
      <c r="G167" s="36"/>
    </row>
    <row r="168" spans="1:7" ht="16.5" customHeight="1">
      <c r="A168" s="204" t="s">
        <v>602</v>
      </c>
      <c r="B168" s="46"/>
      <c r="C168" s="70" t="s">
        <v>35</v>
      </c>
      <c r="D168" s="35" t="s">
        <v>41</v>
      </c>
      <c r="E168" s="48" t="s">
        <v>432</v>
      </c>
      <c r="F168" s="37"/>
      <c r="G168" s="36">
        <f>SUM(G170)</f>
        <v>1499.5</v>
      </c>
    </row>
    <row r="169" spans="1:7" ht="16.5" customHeight="1">
      <c r="A169" s="204" t="s">
        <v>462</v>
      </c>
      <c r="B169" s="46"/>
      <c r="C169" s="70"/>
      <c r="D169" s="35"/>
      <c r="E169" s="48"/>
      <c r="F169" s="37"/>
      <c r="G169" s="36"/>
    </row>
    <row r="170" spans="1:7" ht="16.5" customHeight="1">
      <c r="A170" s="25" t="s">
        <v>603</v>
      </c>
      <c r="B170" s="46"/>
      <c r="C170" s="70" t="s">
        <v>35</v>
      </c>
      <c r="D170" s="35" t="s">
        <v>41</v>
      </c>
      <c r="E170" s="48" t="s">
        <v>463</v>
      </c>
      <c r="F170" s="37"/>
      <c r="G170" s="36">
        <f>G173</f>
        <v>1499.5</v>
      </c>
    </row>
    <row r="171" spans="1:7" ht="16.5" customHeight="1">
      <c r="A171" s="25" t="s">
        <v>37</v>
      </c>
      <c r="B171" s="33"/>
      <c r="C171" s="26"/>
      <c r="D171" s="33"/>
      <c r="E171" s="53"/>
      <c r="F171" s="93"/>
      <c r="G171" s="34"/>
    </row>
    <row r="172" spans="1:7" ht="16.5" customHeight="1">
      <c r="A172" s="25" t="s">
        <v>182</v>
      </c>
      <c r="B172" s="33"/>
      <c r="C172" s="26"/>
      <c r="D172" s="33"/>
      <c r="E172" s="53"/>
      <c r="F172" s="93"/>
      <c r="G172" s="34"/>
    </row>
    <row r="173" spans="1:7" ht="16.5" customHeight="1">
      <c r="A173" s="25" t="s">
        <v>163</v>
      </c>
      <c r="B173" s="33"/>
      <c r="C173" s="70" t="s">
        <v>35</v>
      </c>
      <c r="D173" s="35" t="s">
        <v>41</v>
      </c>
      <c r="E173" s="48" t="s">
        <v>464</v>
      </c>
      <c r="F173" s="37"/>
      <c r="G173" s="36">
        <f>G174+G181</f>
        <v>1499.5</v>
      </c>
    </row>
    <row r="174" spans="1:7" ht="16.5" customHeight="1">
      <c r="A174" s="25" t="s">
        <v>77</v>
      </c>
      <c r="B174" s="33"/>
      <c r="C174" s="70" t="s">
        <v>35</v>
      </c>
      <c r="D174" s="35" t="s">
        <v>41</v>
      </c>
      <c r="E174" s="48" t="s">
        <v>465</v>
      </c>
      <c r="F174" s="100"/>
      <c r="G174" s="36">
        <f>G178+G180+G188</f>
        <v>459.1</v>
      </c>
    </row>
    <row r="175" spans="1:7" ht="16.5" customHeight="1">
      <c r="A175" s="25" t="s">
        <v>164</v>
      </c>
      <c r="B175" s="33"/>
      <c r="C175" s="70"/>
      <c r="D175" s="35"/>
      <c r="E175" s="48"/>
      <c r="F175" s="37"/>
      <c r="G175" s="36"/>
    </row>
    <row r="176" spans="1:7" ht="16.5" customHeight="1">
      <c r="A176" s="25" t="s">
        <v>165</v>
      </c>
      <c r="B176" s="33"/>
      <c r="C176" s="70"/>
      <c r="D176" s="35"/>
      <c r="E176" s="48"/>
      <c r="F176" s="37"/>
      <c r="G176" s="36"/>
    </row>
    <row r="177" spans="1:7" ht="16.5" customHeight="1">
      <c r="A177" s="25" t="s">
        <v>166</v>
      </c>
      <c r="B177" s="33"/>
      <c r="C177" s="37"/>
      <c r="D177" s="35"/>
      <c r="E177" s="48"/>
      <c r="F177" s="37"/>
      <c r="G177" s="36"/>
    </row>
    <row r="178" spans="1:7" ht="16.5" customHeight="1">
      <c r="A178" s="25" t="s">
        <v>167</v>
      </c>
      <c r="B178" s="33"/>
      <c r="C178" s="37" t="s">
        <v>35</v>
      </c>
      <c r="D178" s="35" t="s">
        <v>41</v>
      </c>
      <c r="E178" s="48" t="s">
        <v>465</v>
      </c>
      <c r="F178" s="37" t="s">
        <v>168</v>
      </c>
      <c r="G178" s="36">
        <v>332.5</v>
      </c>
    </row>
    <row r="179" spans="1:7" ht="16.5" customHeight="1">
      <c r="A179" s="25" t="s">
        <v>172</v>
      </c>
      <c r="B179" s="33"/>
      <c r="C179" s="37"/>
      <c r="D179" s="35"/>
      <c r="E179" s="48"/>
      <c r="F179" s="37"/>
      <c r="G179" s="36"/>
    </row>
    <row r="180" spans="1:7" ht="16.5" customHeight="1">
      <c r="A180" s="25" t="s">
        <v>173</v>
      </c>
      <c r="B180" s="33"/>
      <c r="C180" s="37" t="s">
        <v>35</v>
      </c>
      <c r="D180" s="35" t="s">
        <v>41</v>
      </c>
      <c r="E180" s="48" t="s">
        <v>465</v>
      </c>
      <c r="F180" s="37" t="s">
        <v>174</v>
      </c>
      <c r="G180" s="36">
        <v>126.6</v>
      </c>
    </row>
    <row r="181" spans="1:7" ht="16.5" customHeight="1">
      <c r="A181" s="25" t="s">
        <v>48</v>
      </c>
      <c r="B181" s="33"/>
      <c r="C181" s="37" t="s">
        <v>35</v>
      </c>
      <c r="D181" s="35" t="s">
        <v>41</v>
      </c>
      <c r="E181" s="48" t="s">
        <v>466</v>
      </c>
      <c r="F181" s="37"/>
      <c r="G181" s="36">
        <f>G185</f>
        <v>1040.4</v>
      </c>
    </row>
    <row r="182" spans="1:7" ht="16.5" customHeight="1">
      <c r="A182" s="25" t="s">
        <v>164</v>
      </c>
      <c r="B182" s="33"/>
      <c r="C182" s="37"/>
      <c r="D182" s="35"/>
      <c r="E182" s="48"/>
      <c r="F182" s="37"/>
      <c r="G182" s="36"/>
    </row>
    <row r="183" spans="1:7" ht="16.5" customHeight="1">
      <c r="A183" s="25" t="s">
        <v>165</v>
      </c>
      <c r="B183" s="33"/>
      <c r="C183" s="35"/>
      <c r="D183" s="35"/>
      <c r="E183" s="35"/>
      <c r="F183" s="37"/>
      <c r="G183" s="36"/>
    </row>
    <row r="184" spans="1:7" ht="16.5" customHeight="1">
      <c r="A184" s="25" t="s">
        <v>166</v>
      </c>
      <c r="B184" s="33"/>
      <c r="C184" s="35"/>
      <c r="D184" s="35"/>
      <c r="E184" s="35"/>
      <c r="F184" s="37"/>
      <c r="G184" s="36"/>
    </row>
    <row r="185" spans="1:7" ht="16.5" customHeight="1">
      <c r="A185" s="25" t="s">
        <v>167</v>
      </c>
      <c r="B185" s="33"/>
      <c r="C185" s="35" t="s">
        <v>35</v>
      </c>
      <c r="D185" s="35" t="s">
        <v>41</v>
      </c>
      <c r="E185" s="35" t="s">
        <v>466</v>
      </c>
      <c r="F185" s="37" t="s">
        <v>168</v>
      </c>
      <c r="G185" s="36">
        <v>1040.4</v>
      </c>
    </row>
    <row r="186" spans="1:7" ht="16.5" customHeight="1">
      <c r="A186" s="25" t="s">
        <v>147</v>
      </c>
      <c r="B186" s="33"/>
      <c r="C186" s="35"/>
      <c r="D186" s="35"/>
      <c r="E186" s="35"/>
      <c r="F186" s="37"/>
      <c r="G186" s="34"/>
    </row>
    <row r="187" spans="1:7" ht="16.5" customHeight="1">
      <c r="A187" s="154" t="s">
        <v>148</v>
      </c>
      <c r="B187" s="53"/>
      <c r="C187" s="35" t="s">
        <v>35</v>
      </c>
      <c r="D187" s="35" t="s">
        <v>41</v>
      </c>
      <c r="E187" s="35" t="s">
        <v>465</v>
      </c>
      <c r="F187" s="37"/>
      <c r="G187" s="34">
        <f>G188</f>
        <v>0</v>
      </c>
    </row>
    <row r="188" spans="1:7" ht="16.5" customHeight="1">
      <c r="A188" s="154" t="s">
        <v>175</v>
      </c>
      <c r="B188" s="53"/>
      <c r="C188" s="35" t="s">
        <v>35</v>
      </c>
      <c r="D188" s="35" t="s">
        <v>41</v>
      </c>
      <c r="E188" s="35" t="s">
        <v>465</v>
      </c>
      <c r="F188" s="37" t="s">
        <v>176</v>
      </c>
      <c r="G188" s="34">
        <v>0</v>
      </c>
    </row>
    <row r="189" spans="1:7" ht="16.5" customHeight="1">
      <c r="A189" s="207" t="s">
        <v>73</v>
      </c>
      <c r="B189" s="52"/>
      <c r="C189" s="31" t="s">
        <v>35</v>
      </c>
      <c r="D189" s="31" t="s">
        <v>27</v>
      </c>
      <c r="E189" s="31"/>
      <c r="F189" s="49"/>
      <c r="G189" s="32">
        <f>G191</f>
        <v>43.5</v>
      </c>
    </row>
    <row r="190" spans="1:7" ht="16.5" customHeight="1">
      <c r="A190" s="212" t="s">
        <v>431</v>
      </c>
      <c r="B190" s="53"/>
      <c r="C190" s="35"/>
      <c r="D190" s="35"/>
      <c r="E190" s="35"/>
      <c r="F190" s="37"/>
      <c r="G190" s="34"/>
    </row>
    <row r="191" spans="1:7" ht="16.5" customHeight="1">
      <c r="A191" s="212" t="s">
        <v>602</v>
      </c>
      <c r="B191" s="53"/>
      <c r="C191" s="35" t="s">
        <v>35</v>
      </c>
      <c r="D191" s="35" t="s">
        <v>27</v>
      </c>
      <c r="E191" s="35" t="s">
        <v>432</v>
      </c>
      <c r="F191" s="37"/>
      <c r="G191" s="36">
        <f>G193</f>
        <v>43.5</v>
      </c>
    </row>
    <row r="192" spans="1:7" ht="16.5" customHeight="1">
      <c r="A192" s="212" t="s">
        <v>462</v>
      </c>
      <c r="B192" s="53"/>
      <c r="C192" s="35"/>
      <c r="D192" s="35"/>
      <c r="E192" s="35"/>
      <c r="F192" s="37"/>
      <c r="G192" s="34"/>
    </row>
    <row r="193" spans="1:7" ht="16.5" customHeight="1">
      <c r="A193" s="25" t="s">
        <v>603</v>
      </c>
      <c r="B193" s="53"/>
      <c r="C193" s="35" t="s">
        <v>35</v>
      </c>
      <c r="D193" s="35" t="s">
        <v>27</v>
      </c>
      <c r="E193" s="35" t="s">
        <v>463</v>
      </c>
      <c r="F193" s="37"/>
      <c r="G193" s="36">
        <f>G194</f>
        <v>43.5</v>
      </c>
    </row>
    <row r="194" spans="1:7" ht="16.5" customHeight="1">
      <c r="A194" s="101" t="s">
        <v>467</v>
      </c>
      <c r="B194" s="53"/>
      <c r="C194" s="35" t="s">
        <v>468</v>
      </c>
      <c r="D194" s="35" t="s">
        <v>27</v>
      </c>
      <c r="E194" s="35" t="s">
        <v>469</v>
      </c>
      <c r="F194" s="37"/>
      <c r="G194" s="36">
        <f>G195</f>
        <v>43.5</v>
      </c>
    </row>
    <row r="195" spans="1:7" ht="16.5" customHeight="1">
      <c r="A195" s="101" t="s">
        <v>470</v>
      </c>
      <c r="B195" s="53"/>
      <c r="C195" s="35" t="s">
        <v>35</v>
      </c>
      <c r="D195" s="35" t="s">
        <v>27</v>
      </c>
      <c r="E195" s="35" t="s">
        <v>471</v>
      </c>
      <c r="F195" s="37"/>
      <c r="G195" s="36">
        <f>G196</f>
        <v>43.5</v>
      </c>
    </row>
    <row r="196" spans="1:7" ht="16.5" customHeight="1" thickBot="1">
      <c r="A196" s="101" t="s">
        <v>346</v>
      </c>
      <c r="B196" s="53"/>
      <c r="C196" s="35" t="s">
        <v>35</v>
      </c>
      <c r="D196" s="35" t="s">
        <v>27</v>
      </c>
      <c r="E196" s="35" t="s">
        <v>471</v>
      </c>
      <c r="F196" s="37" t="s">
        <v>178</v>
      </c>
      <c r="G196" s="36">
        <v>43.5</v>
      </c>
    </row>
    <row r="197" spans="1:7" ht="16.5" customHeight="1" thickBot="1">
      <c r="A197" s="213" t="s">
        <v>472</v>
      </c>
      <c r="B197" s="54">
        <v>603</v>
      </c>
      <c r="C197" s="55"/>
      <c r="D197" s="55"/>
      <c r="E197" s="55"/>
      <c r="F197" s="63"/>
      <c r="G197" s="40">
        <f>SUM(G198)</f>
        <v>8782.8</v>
      </c>
    </row>
    <row r="198" spans="1:7" ht="16.5" customHeight="1">
      <c r="A198" s="214" t="s">
        <v>51</v>
      </c>
      <c r="B198" s="52"/>
      <c r="C198" s="31" t="s">
        <v>25</v>
      </c>
      <c r="D198" s="31" t="s">
        <v>79</v>
      </c>
      <c r="E198" s="31"/>
      <c r="F198" s="49"/>
      <c r="G198" s="32">
        <f>SUM(G199)</f>
        <v>8782.8</v>
      </c>
    </row>
    <row r="199" spans="1:7" ht="16.5" customHeight="1">
      <c r="A199" s="154" t="s">
        <v>99</v>
      </c>
      <c r="B199" s="52"/>
      <c r="C199" s="35" t="s">
        <v>25</v>
      </c>
      <c r="D199" s="35" t="s">
        <v>36</v>
      </c>
      <c r="E199" s="35"/>
      <c r="F199" s="37"/>
      <c r="G199" s="36">
        <f>G200</f>
        <v>8782.8</v>
      </c>
    </row>
    <row r="200" spans="1:7" ht="16.5" customHeight="1">
      <c r="A200" s="148" t="s">
        <v>626</v>
      </c>
      <c r="B200" s="52"/>
      <c r="C200" s="35" t="s">
        <v>25</v>
      </c>
      <c r="D200" s="35" t="s">
        <v>36</v>
      </c>
      <c r="E200" s="35" t="s">
        <v>473</v>
      </c>
      <c r="F200" s="37"/>
      <c r="G200" s="36">
        <f>G201+G221</f>
        <v>8782.8</v>
      </c>
    </row>
    <row r="201" spans="1:7" ht="16.5" customHeight="1">
      <c r="A201" s="148" t="s">
        <v>627</v>
      </c>
      <c r="B201" s="52"/>
      <c r="C201" s="35" t="s">
        <v>25</v>
      </c>
      <c r="D201" s="35" t="s">
        <v>36</v>
      </c>
      <c r="E201" s="35" t="s">
        <v>474</v>
      </c>
      <c r="F201" s="37"/>
      <c r="G201" s="36">
        <f>G202+G212+G214</f>
        <v>8782.8</v>
      </c>
    </row>
    <row r="202" spans="1:7" ht="16.5" customHeight="1">
      <c r="A202" s="101" t="s">
        <v>407</v>
      </c>
      <c r="B202" s="52"/>
      <c r="C202" s="35" t="s">
        <v>25</v>
      </c>
      <c r="D202" s="35" t="s">
        <v>36</v>
      </c>
      <c r="E202" s="35" t="s">
        <v>475</v>
      </c>
      <c r="F202" s="37"/>
      <c r="G202" s="36">
        <f>G203+G205+G207+G209</f>
        <v>690.6</v>
      </c>
    </row>
    <row r="203" spans="1:7" ht="27.75" customHeight="1">
      <c r="A203" s="101" t="s">
        <v>423</v>
      </c>
      <c r="B203" s="52"/>
      <c r="C203" s="35" t="s">
        <v>25</v>
      </c>
      <c r="D203" s="35" t="s">
        <v>36</v>
      </c>
      <c r="E203" s="35" t="s">
        <v>476</v>
      </c>
      <c r="F203" s="37"/>
      <c r="G203" s="36">
        <f>G204</f>
        <v>103.6</v>
      </c>
    </row>
    <row r="204" spans="1:7" ht="46.5" customHeight="1">
      <c r="A204" s="258" t="s">
        <v>477</v>
      </c>
      <c r="B204" s="52"/>
      <c r="C204" s="35" t="s">
        <v>25</v>
      </c>
      <c r="D204" s="35" t="s">
        <v>36</v>
      </c>
      <c r="E204" s="35" t="s">
        <v>476</v>
      </c>
      <c r="F204" s="37" t="s">
        <v>174</v>
      </c>
      <c r="G204" s="36">
        <v>103.6</v>
      </c>
    </row>
    <row r="205" spans="1:7" ht="46.5" customHeight="1">
      <c r="A205" s="259" t="s">
        <v>778</v>
      </c>
      <c r="B205" s="52"/>
      <c r="C205" s="35" t="s">
        <v>25</v>
      </c>
      <c r="D205" s="35" t="s">
        <v>36</v>
      </c>
      <c r="E205" s="35" t="s">
        <v>791</v>
      </c>
      <c r="F205" s="37"/>
      <c r="G205" s="36">
        <f>G206</f>
        <v>352.2</v>
      </c>
    </row>
    <row r="206" spans="1:7" ht="46.5" customHeight="1">
      <c r="A206" s="259" t="s">
        <v>781</v>
      </c>
      <c r="B206" s="52"/>
      <c r="C206" s="35" t="s">
        <v>25</v>
      </c>
      <c r="D206" s="35" t="s">
        <v>792</v>
      </c>
      <c r="E206" s="35" t="s">
        <v>793</v>
      </c>
      <c r="F206" s="37" t="s">
        <v>174</v>
      </c>
      <c r="G206" s="36">
        <v>352.2</v>
      </c>
    </row>
    <row r="207" spans="1:7" ht="46.5" customHeight="1">
      <c r="A207" s="259" t="s">
        <v>780</v>
      </c>
      <c r="B207" s="52"/>
      <c r="C207" s="35" t="s">
        <v>25</v>
      </c>
      <c r="D207" s="35" t="s">
        <v>36</v>
      </c>
      <c r="E207" s="35" t="s">
        <v>794</v>
      </c>
      <c r="F207" s="37"/>
      <c r="G207" s="36">
        <v>176.1</v>
      </c>
    </row>
    <row r="208" spans="1:7" ht="46.5" customHeight="1">
      <c r="A208" s="259" t="s">
        <v>783</v>
      </c>
      <c r="B208" s="52"/>
      <c r="C208" s="35" t="s">
        <v>25</v>
      </c>
      <c r="D208" s="35" t="s">
        <v>36</v>
      </c>
      <c r="E208" s="35" t="s">
        <v>794</v>
      </c>
      <c r="F208" s="37" t="s">
        <v>174</v>
      </c>
      <c r="G208" s="36">
        <v>123.3</v>
      </c>
    </row>
    <row r="209" spans="1:7" ht="46.5" customHeight="1">
      <c r="A209" s="259" t="s">
        <v>780</v>
      </c>
      <c r="B209" s="52"/>
      <c r="C209" s="35" t="s">
        <v>25</v>
      </c>
      <c r="D209" s="35" t="s">
        <v>447</v>
      </c>
      <c r="E209" s="35" t="s">
        <v>795</v>
      </c>
      <c r="F209" s="37"/>
      <c r="G209" s="36">
        <f>G210</f>
        <v>58.7</v>
      </c>
    </row>
    <row r="210" spans="1:7" ht="57" customHeight="1">
      <c r="A210" s="259" t="s">
        <v>783</v>
      </c>
      <c r="B210" s="52"/>
      <c r="C210" s="35" t="s">
        <v>25</v>
      </c>
      <c r="D210" s="35" t="s">
        <v>447</v>
      </c>
      <c r="E210" s="35" t="s">
        <v>795</v>
      </c>
      <c r="F210" s="37" t="s">
        <v>174</v>
      </c>
      <c r="G210" s="36">
        <v>58.7</v>
      </c>
    </row>
    <row r="211" spans="1:7" ht="16.5" customHeight="1">
      <c r="A211" s="25" t="s">
        <v>147</v>
      </c>
      <c r="B211" s="33"/>
      <c r="C211" s="35"/>
      <c r="D211" s="35"/>
      <c r="E211" s="35"/>
      <c r="F211" s="37"/>
      <c r="G211" s="36"/>
    </row>
    <row r="212" spans="1:7" ht="16.5" customHeight="1">
      <c r="A212" s="25" t="s">
        <v>148</v>
      </c>
      <c r="B212" s="33"/>
      <c r="C212" s="35" t="s">
        <v>25</v>
      </c>
      <c r="D212" s="35" t="s">
        <v>36</v>
      </c>
      <c r="E212" s="35" t="s">
        <v>478</v>
      </c>
      <c r="F212" s="37"/>
      <c r="G212" s="36">
        <f>G213</f>
        <v>1226.9</v>
      </c>
    </row>
    <row r="213" spans="1:7" ht="16.5" customHeight="1">
      <c r="A213" s="25" t="s">
        <v>175</v>
      </c>
      <c r="B213" s="33"/>
      <c r="C213" s="35" t="s">
        <v>25</v>
      </c>
      <c r="D213" s="35" t="s">
        <v>36</v>
      </c>
      <c r="E213" s="35" t="s">
        <v>478</v>
      </c>
      <c r="F213" s="37" t="s">
        <v>176</v>
      </c>
      <c r="G213" s="36">
        <v>1226.9</v>
      </c>
    </row>
    <row r="214" spans="1:7" ht="16.5" customHeight="1">
      <c r="A214" s="215" t="s">
        <v>479</v>
      </c>
      <c r="B214" s="33"/>
      <c r="C214" s="35" t="s">
        <v>25</v>
      </c>
      <c r="D214" s="35" t="s">
        <v>36</v>
      </c>
      <c r="E214" s="35" t="s">
        <v>480</v>
      </c>
      <c r="F214" s="37"/>
      <c r="G214" s="36">
        <f>SUM(G218+G220)</f>
        <v>6865.3</v>
      </c>
    </row>
    <row r="215" spans="1:7" ht="16.5" customHeight="1">
      <c r="A215" s="216" t="s">
        <v>164</v>
      </c>
      <c r="B215" s="33"/>
      <c r="C215" s="35"/>
      <c r="D215" s="35"/>
      <c r="E215" s="35"/>
      <c r="F215" s="37"/>
      <c r="G215" s="36"/>
    </row>
    <row r="216" spans="1:7" ht="16.5" customHeight="1">
      <c r="A216" s="25" t="s">
        <v>165</v>
      </c>
      <c r="B216" s="33"/>
      <c r="C216" s="35"/>
      <c r="D216" s="35"/>
      <c r="E216" s="35"/>
      <c r="F216" s="37"/>
      <c r="G216" s="36"/>
    </row>
    <row r="217" spans="1:7" ht="16.5" customHeight="1">
      <c r="A217" s="25" t="s">
        <v>166</v>
      </c>
      <c r="B217" s="33"/>
      <c r="C217" s="35"/>
      <c r="D217" s="35"/>
      <c r="E217" s="35"/>
      <c r="F217" s="37"/>
      <c r="G217" s="36"/>
    </row>
    <row r="218" spans="1:7" ht="16.5" customHeight="1">
      <c r="A218" s="154" t="s">
        <v>167</v>
      </c>
      <c r="B218" s="53"/>
      <c r="C218" s="35" t="s">
        <v>25</v>
      </c>
      <c r="D218" s="35" t="s">
        <v>36</v>
      </c>
      <c r="E218" s="35" t="s">
        <v>480</v>
      </c>
      <c r="F218" s="37" t="s">
        <v>168</v>
      </c>
      <c r="G218" s="36">
        <v>3595</v>
      </c>
    </row>
    <row r="219" spans="1:7" ht="16.5" customHeight="1">
      <c r="A219" s="154" t="s">
        <v>172</v>
      </c>
      <c r="B219" s="53"/>
      <c r="C219" s="35"/>
      <c r="D219" s="35"/>
      <c r="E219" s="35"/>
      <c r="F219" s="37"/>
      <c r="G219" s="36"/>
    </row>
    <row r="220" spans="1:7" ht="16.5" customHeight="1">
      <c r="A220" s="154" t="s">
        <v>173</v>
      </c>
      <c r="B220" s="53"/>
      <c r="C220" s="35" t="s">
        <v>25</v>
      </c>
      <c r="D220" s="35" t="s">
        <v>36</v>
      </c>
      <c r="E220" s="35" t="s">
        <v>480</v>
      </c>
      <c r="F220" s="37" t="s">
        <v>174</v>
      </c>
      <c r="G220" s="36">
        <v>3270.3</v>
      </c>
    </row>
    <row r="221" spans="1:7" ht="16.5" customHeight="1">
      <c r="A221" s="154" t="s">
        <v>541</v>
      </c>
      <c r="B221" s="53"/>
      <c r="C221" s="35" t="s">
        <v>25</v>
      </c>
      <c r="D221" s="35" t="s">
        <v>36</v>
      </c>
      <c r="E221" s="35" t="s">
        <v>628</v>
      </c>
      <c r="F221" s="37"/>
      <c r="G221" s="36">
        <f>G222</f>
        <v>0</v>
      </c>
    </row>
    <row r="222" spans="1:7" ht="16.5" customHeight="1">
      <c r="A222" s="154" t="s">
        <v>541</v>
      </c>
      <c r="B222" s="53"/>
      <c r="C222" s="35" t="s">
        <v>25</v>
      </c>
      <c r="D222" s="35" t="s">
        <v>36</v>
      </c>
      <c r="E222" s="35" t="s">
        <v>542</v>
      </c>
      <c r="F222" s="37"/>
      <c r="G222" s="36">
        <f>G223</f>
        <v>0</v>
      </c>
    </row>
    <row r="223" spans="1:7" ht="16.5" customHeight="1" thickBot="1">
      <c r="A223" s="155" t="s">
        <v>543</v>
      </c>
      <c r="B223" s="53"/>
      <c r="C223" s="35" t="s">
        <v>25</v>
      </c>
      <c r="D223" s="35" t="s">
        <v>36</v>
      </c>
      <c r="E223" s="35" t="s">
        <v>544</v>
      </c>
      <c r="F223" s="37" t="s">
        <v>174</v>
      </c>
      <c r="G223" s="36">
        <v>0</v>
      </c>
    </row>
    <row r="224" spans="1:7" ht="16.5" customHeight="1" thickBot="1">
      <c r="A224" s="213" t="s">
        <v>481</v>
      </c>
      <c r="B224" s="54">
        <v>604</v>
      </c>
      <c r="C224" s="55"/>
      <c r="D224" s="55"/>
      <c r="E224" s="55"/>
      <c r="F224" s="63"/>
      <c r="G224" s="40">
        <f>SUM(G226)</f>
        <v>2554.2</v>
      </c>
    </row>
    <row r="225" spans="1:7" ht="16.5" customHeight="1">
      <c r="A225" s="207" t="s">
        <v>100</v>
      </c>
      <c r="B225" s="52"/>
      <c r="C225" s="31" t="s">
        <v>50</v>
      </c>
      <c r="D225" s="31" t="s">
        <v>79</v>
      </c>
      <c r="E225" s="31"/>
      <c r="F225" s="49"/>
      <c r="G225" s="36">
        <f>SUM(G226)</f>
        <v>2554.2</v>
      </c>
    </row>
    <row r="226" spans="1:7" ht="16.5" customHeight="1">
      <c r="A226" s="154" t="s">
        <v>22</v>
      </c>
      <c r="B226" s="53"/>
      <c r="C226" s="35" t="s">
        <v>50</v>
      </c>
      <c r="D226" s="35" t="s">
        <v>35</v>
      </c>
      <c r="E226" s="35"/>
      <c r="F226" s="37"/>
      <c r="G226" s="36">
        <f>G227</f>
        <v>2554.2</v>
      </c>
    </row>
    <row r="227" spans="1:7" ht="16.5" customHeight="1">
      <c r="A227" s="148" t="s">
        <v>629</v>
      </c>
      <c r="B227" s="53"/>
      <c r="C227" s="35" t="s">
        <v>50</v>
      </c>
      <c r="D227" s="35" t="s">
        <v>35</v>
      </c>
      <c r="E227" s="35" t="s">
        <v>482</v>
      </c>
      <c r="F227" s="37"/>
      <c r="G227" s="36">
        <f>G228</f>
        <v>2554.2</v>
      </c>
    </row>
    <row r="228" spans="1:7" ht="16.5" customHeight="1">
      <c r="A228" s="148" t="s">
        <v>630</v>
      </c>
      <c r="B228" s="53"/>
      <c r="C228" s="35" t="s">
        <v>50</v>
      </c>
      <c r="D228" s="35" t="s">
        <v>35</v>
      </c>
      <c r="E228" s="35" t="s">
        <v>483</v>
      </c>
      <c r="F228" s="37"/>
      <c r="G228" s="36">
        <f>G229+G232+G236</f>
        <v>2554.2</v>
      </c>
    </row>
    <row r="229" spans="1:7" ht="16.5" customHeight="1">
      <c r="A229" s="101" t="s">
        <v>631</v>
      </c>
      <c r="B229" s="53"/>
      <c r="C229" s="35" t="s">
        <v>50</v>
      </c>
      <c r="D229" s="35" t="s">
        <v>35</v>
      </c>
      <c r="E229" s="35" t="s">
        <v>484</v>
      </c>
      <c r="F229" s="37"/>
      <c r="G229" s="36">
        <f>G230</f>
        <v>2</v>
      </c>
    </row>
    <row r="230" spans="1:7" ht="28.5" customHeight="1">
      <c r="A230" s="101" t="s">
        <v>485</v>
      </c>
      <c r="B230" s="53"/>
      <c r="C230" s="35" t="s">
        <v>50</v>
      </c>
      <c r="D230" s="35" t="s">
        <v>35</v>
      </c>
      <c r="E230" s="35" t="s">
        <v>484</v>
      </c>
      <c r="F230" s="37" t="s">
        <v>174</v>
      </c>
      <c r="G230" s="36">
        <v>2</v>
      </c>
    </row>
    <row r="231" spans="1:7" ht="17.25" customHeight="1">
      <c r="A231" s="154" t="s">
        <v>147</v>
      </c>
      <c r="B231" s="53"/>
      <c r="C231" s="35"/>
      <c r="D231" s="35"/>
      <c r="E231" s="35"/>
      <c r="F231" s="37"/>
      <c r="G231" s="36"/>
    </row>
    <row r="232" spans="1:7" ht="17.25" customHeight="1">
      <c r="A232" s="154" t="s">
        <v>148</v>
      </c>
      <c r="B232" s="53"/>
      <c r="C232" s="35" t="s">
        <v>50</v>
      </c>
      <c r="D232" s="35" t="s">
        <v>35</v>
      </c>
      <c r="E232" s="35" t="s">
        <v>486</v>
      </c>
      <c r="F232" s="37"/>
      <c r="G232" s="36">
        <f>G234</f>
        <v>0</v>
      </c>
    </row>
    <row r="233" spans="1:7" ht="17.25" customHeight="1">
      <c r="A233" s="154" t="s">
        <v>147</v>
      </c>
      <c r="B233" s="53"/>
      <c r="C233" s="35"/>
      <c r="D233" s="35"/>
      <c r="E233" s="35"/>
      <c r="F233" s="37"/>
      <c r="G233" s="36"/>
    </row>
    <row r="234" spans="1:7" ht="17.25" customHeight="1">
      <c r="A234" s="154" t="s">
        <v>148</v>
      </c>
      <c r="B234" s="53"/>
      <c r="C234" s="35" t="s">
        <v>50</v>
      </c>
      <c r="D234" s="35" t="s">
        <v>35</v>
      </c>
      <c r="E234" s="35" t="s">
        <v>487</v>
      </c>
      <c r="F234" s="37"/>
      <c r="G234" s="36">
        <f>G235</f>
        <v>0</v>
      </c>
    </row>
    <row r="235" spans="1:7" ht="16.5" customHeight="1">
      <c r="A235" s="25" t="s">
        <v>175</v>
      </c>
      <c r="B235" s="33"/>
      <c r="C235" s="35" t="s">
        <v>50</v>
      </c>
      <c r="D235" s="35" t="s">
        <v>35</v>
      </c>
      <c r="E235" s="35" t="s">
        <v>488</v>
      </c>
      <c r="F235" s="37" t="s">
        <v>176</v>
      </c>
      <c r="G235" s="36">
        <v>0</v>
      </c>
    </row>
    <row r="236" spans="1:7" ht="16.5" customHeight="1">
      <c r="A236" s="25" t="s">
        <v>44</v>
      </c>
      <c r="B236" s="33"/>
      <c r="C236" s="35" t="s">
        <v>50</v>
      </c>
      <c r="D236" s="35" t="s">
        <v>35</v>
      </c>
      <c r="E236" s="35" t="s">
        <v>489</v>
      </c>
      <c r="F236" s="37"/>
      <c r="G236" s="36">
        <f>SUM(G240+G242)</f>
        <v>2552.2</v>
      </c>
    </row>
    <row r="237" spans="1:7" ht="16.5" customHeight="1">
      <c r="A237" s="25" t="s">
        <v>164</v>
      </c>
      <c r="B237" s="33"/>
      <c r="C237" s="35"/>
      <c r="D237" s="35"/>
      <c r="E237" s="35"/>
      <c r="F237" s="37"/>
      <c r="G237" s="36"/>
    </row>
    <row r="238" spans="1:7" ht="16.5" customHeight="1">
      <c r="A238" s="25" t="s">
        <v>165</v>
      </c>
      <c r="B238" s="33"/>
      <c r="C238" s="35"/>
      <c r="D238" s="35"/>
      <c r="E238" s="35"/>
      <c r="F238" s="37"/>
      <c r="G238" s="36"/>
    </row>
    <row r="239" spans="1:7" ht="16.5" customHeight="1">
      <c r="A239" s="25" t="s">
        <v>166</v>
      </c>
      <c r="B239" s="33"/>
      <c r="C239" s="35"/>
      <c r="D239" s="35"/>
      <c r="E239" s="35"/>
      <c r="F239" s="37"/>
      <c r="G239" s="36"/>
    </row>
    <row r="240" spans="1:7" ht="16.5" customHeight="1">
      <c r="A240" s="25" t="s">
        <v>167</v>
      </c>
      <c r="B240" s="33"/>
      <c r="C240" s="35" t="s">
        <v>50</v>
      </c>
      <c r="D240" s="35" t="s">
        <v>35</v>
      </c>
      <c r="E240" s="35" t="s">
        <v>489</v>
      </c>
      <c r="F240" s="37" t="s">
        <v>168</v>
      </c>
      <c r="G240" s="36">
        <v>2068</v>
      </c>
    </row>
    <row r="241" spans="1:7" ht="16.5" customHeight="1">
      <c r="A241" s="25" t="s">
        <v>172</v>
      </c>
      <c r="B241" s="33"/>
      <c r="C241" s="35"/>
      <c r="D241" s="35"/>
      <c r="E241" s="35"/>
      <c r="F241" s="37"/>
      <c r="G241" s="36"/>
    </row>
    <row r="242" spans="1:7" ht="16.5" customHeight="1" thickBot="1">
      <c r="A242" s="25" t="s">
        <v>173</v>
      </c>
      <c r="B242" s="33"/>
      <c r="C242" s="35" t="s">
        <v>50</v>
      </c>
      <c r="D242" s="35" t="s">
        <v>35</v>
      </c>
      <c r="E242" s="35" t="s">
        <v>489</v>
      </c>
      <c r="F242" s="37" t="s">
        <v>174</v>
      </c>
      <c r="G242" s="34">
        <v>484.2</v>
      </c>
    </row>
    <row r="243" spans="1:7" ht="16.5" customHeight="1" thickBot="1">
      <c r="A243" s="213" t="s">
        <v>490</v>
      </c>
      <c r="B243" s="54">
        <v>605</v>
      </c>
      <c r="C243" s="43"/>
      <c r="D243" s="43"/>
      <c r="E243" s="57"/>
      <c r="F243" s="102"/>
      <c r="G243" s="40">
        <f>SUM(G244+G264+G278)</f>
        <v>44309.6</v>
      </c>
    </row>
    <row r="244" spans="1:7" ht="16.5" customHeight="1">
      <c r="A244" s="207" t="s">
        <v>56</v>
      </c>
      <c r="B244" s="58"/>
      <c r="C244" s="59" t="s">
        <v>35</v>
      </c>
      <c r="D244" s="31" t="s">
        <v>79</v>
      </c>
      <c r="E244" s="31"/>
      <c r="F244" s="49"/>
      <c r="G244" s="32">
        <f>SUM(G245)</f>
        <v>6181.5</v>
      </c>
    </row>
    <row r="245" spans="1:7" ht="16.5" customHeight="1">
      <c r="A245" s="207" t="s">
        <v>73</v>
      </c>
      <c r="B245" s="103"/>
      <c r="C245" s="37" t="s">
        <v>35</v>
      </c>
      <c r="D245" s="35" t="s">
        <v>27</v>
      </c>
      <c r="E245" s="35"/>
      <c r="F245" s="37"/>
      <c r="G245" s="36">
        <f>G247</f>
        <v>6181.5</v>
      </c>
    </row>
    <row r="246" spans="1:7" ht="16.5" customHeight="1">
      <c r="A246" s="212" t="s">
        <v>431</v>
      </c>
      <c r="B246" s="103"/>
      <c r="C246" s="37"/>
      <c r="D246" s="35"/>
      <c r="E246" s="37"/>
      <c r="F246" s="37"/>
      <c r="G246" s="36"/>
    </row>
    <row r="247" spans="1:7" ht="16.5" customHeight="1">
      <c r="A247" s="212" t="s">
        <v>602</v>
      </c>
      <c r="B247" s="103"/>
      <c r="C247" s="37" t="s">
        <v>468</v>
      </c>
      <c r="D247" s="35" t="s">
        <v>27</v>
      </c>
      <c r="E247" s="37" t="s">
        <v>436</v>
      </c>
      <c r="F247" s="37"/>
      <c r="G247" s="36">
        <f>G249</f>
        <v>6181.5</v>
      </c>
    </row>
    <row r="248" spans="1:7" ht="16.5" customHeight="1">
      <c r="A248" s="212" t="s">
        <v>491</v>
      </c>
      <c r="B248" s="103"/>
      <c r="C248" s="37"/>
      <c r="D248" s="35"/>
      <c r="E248" s="37"/>
      <c r="F248" s="37"/>
      <c r="G248" s="36"/>
    </row>
    <row r="249" spans="1:7" ht="16.5" customHeight="1">
      <c r="A249" s="154" t="s">
        <v>603</v>
      </c>
      <c r="B249" s="103"/>
      <c r="C249" s="37" t="s">
        <v>35</v>
      </c>
      <c r="D249" s="35" t="s">
        <v>27</v>
      </c>
      <c r="E249" s="37" t="s">
        <v>492</v>
      </c>
      <c r="F249" s="37"/>
      <c r="G249" s="36">
        <f>G251+G255</f>
        <v>6181.5</v>
      </c>
    </row>
    <row r="250" spans="1:7" ht="16.5" customHeight="1">
      <c r="A250" s="154" t="s">
        <v>147</v>
      </c>
      <c r="B250" s="51"/>
      <c r="C250" s="37"/>
      <c r="D250" s="35"/>
      <c r="E250" s="37"/>
      <c r="F250" s="37"/>
      <c r="G250" s="36"/>
    </row>
    <row r="251" spans="1:7" ht="16.5" customHeight="1">
      <c r="A251" s="154" t="s">
        <v>148</v>
      </c>
      <c r="B251" s="51"/>
      <c r="C251" s="37" t="s">
        <v>35</v>
      </c>
      <c r="D251" s="35" t="s">
        <v>27</v>
      </c>
      <c r="E251" s="37" t="s">
        <v>493</v>
      </c>
      <c r="F251" s="37"/>
      <c r="G251" s="36">
        <f>G252</f>
        <v>52</v>
      </c>
    </row>
    <row r="252" spans="1:7" ht="16.5" customHeight="1">
      <c r="A252" s="25" t="s">
        <v>175</v>
      </c>
      <c r="B252" s="44"/>
      <c r="C252" s="37" t="s">
        <v>35</v>
      </c>
      <c r="D252" s="35" t="s">
        <v>27</v>
      </c>
      <c r="E252" s="37" t="s">
        <v>493</v>
      </c>
      <c r="F252" s="37" t="s">
        <v>176</v>
      </c>
      <c r="G252" s="36">
        <v>52</v>
      </c>
    </row>
    <row r="253" spans="1:7" ht="16.5" customHeight="1">
      <c r="A253" s="154" t="s">
        <v>37</v>
      </c>
      <c r="B253" s="11"/>
      <c r="C253" s="49"/>
      <c r="D253" s="31"/>
      <c r="E253" s="49"/>
      <c r="F253" s="49"/>
      <c r="G253" s="32"/>
    </row>
    <row r="254" spans="1:7" ht="16.5" customHeight="1">
      <c r="A254" s="154" t="s">
        <v>183</v>
      </c>
      <c r="B254" s="11"/>
      <c r="C254" s="49"/>
      <c r="D254" s="31"/>
      <c r="E254" s="49"/>
      <c r="F254" s="49"/>
      <c r="G254" s="32"/>
    </row>
    <row r="255" spans="1:7" ht="33" customHeight="1">
      <c r="A255" s="154" t="s">
        <v>163</v>
      </c>
      <c r="B255" s="11"/>
      <c r="C255" s="37" t="s">
        <v>35</v>
      </c>
      <c r="D255" s="35" t="s">
        <v>27</v>
      </c>
      <c r="E255" s="37" t="s">
        <v>494</v>
      </c>
      <c r="F255" s="37"/>
      <c r="G255" s="36">
        <f>G256</f>
        <v>6129.5</v>
      </c>
    </row>
    <row r="256" spans="1:7" ht="16.5" customHeight="1">
      <c r="A256" s="25" t="s">
        <v>44</v>
      </c>
      <c r="B256" s="44"/>
      <c r="C256" s="37" t="s">
        <v>35</v>
      </c>
      <c r="D256" s="35" t="s">
        <v>27</v>
      </c>
      <c r="E256" s="37" t="s">
        <v>495</v>
      </c>
      <c r="F256" s="37"/>
      <c r="G256" s="36">
        <f>G260+G262+G263</f>
        <v>6129.5</v>
      </c>
    </row>
    <row r="257" spans="1:7" ht="16.5" customHeight="1">
      <c r="A257" s="25" t="s">
        <v>164</v>
      </c>
      <c r="B257" s="44"/>
      <c r="C257" s="37"/>
      <c r="D257" s="35"/>
      <c r="E257" s="37"/>
      <c r="F257" s="37"/>
      <c r="G257" s="36"/>
    </row>
    <row r="258" spans="1:7" ht="16.5" customHeight="1">
      <c r="A258" s="25" t="s">
        <v>165</v>
      </c>
      <c r="B258" s="44"/>
      <c r="C258" s="37"/>
      <c r="D258" s="35"/>
      <c r="E258" s="37"/>
      <c r="F258" s="37"/>
      <c r="G258" s="36"/>
    </row>
    <row r="259" spans="1:7" ht="16.5" customHeight="1">
      <c r="A259" s="25" t="s">
        <v>166</v>
      </c>
      <c r="B259" s="44"/>
      <c r="C259" s="37"/>
      <c r="D259" s="35"/>
      <c r="E259" s="37"/>
      <c r="F259" s="37"/>
      <c r="G259" s="36"/>
    </row>
    <row r="260" spans="1:7" ht="16.5" customHeight="1">
      <c r="A260" s="25" t="s">
        <v>167</v>
      </c>
      <c r="B260" s="44"/>
      <c r="C260" s="37" t="s">
        <v>35</v>
      </c>
      <c r="D260" s="35" t="s">
        <v>27</v>
      </c>
      <c r="E260" s="37" t="s">
        <v>495</v>
      </c>
      <c r="F260" s="37" t="s">
        <v>168</v>
      </c>
      <c r="G260" s="36">
        <v>6015.2</v>
      </c>
    </row>
    <row r="261" spans="1:7" ht="16.5" customHeight="1">
      <c r="A261" s="25" t="s">
        <v>172</v>
      </c>
      <c r="B261" s="44"/>
      <c r="C261" s="37"/>
      <c r="D261" s="35"/>
      <c r="E261" s="37"/>
      <c r="F261" s="37"/>
      <c r="G261" s="36"/>
    </row>
    <row r="262" spans="1:7" ht="16.5" customHeight="1">
      <c r="A262" s="25" t="s">
        <v>173</v>
      </c>
      <c r="B262" s="44"/>
      <c r="C262" s="37" t="s">
        <v>35</v>
      </c>
      <c r="D262" s="35" t="s">
        <v>27</v>
      </c>
      <c r="E262" s="37" t="s">
        <v>495</v>
      </c>
      <c r="F262" s="37" t="s">
        <v>174</v>
      </c>
      <c r="G262" s="36">
        <v>94.3</v>
      </c>
    </row>
    <row r="263" spans="1:7" ht="16.5" customHeight="1">
      <c r="A263" s="154" t="s">
        <v>44</v>
      </c>
      <c r="B263" s="51"/>
      <c r="C263" s="37" t="s">
        <v>35</v>
      </c>
      <c r="D263" s="35" t="s">
        <v>27</v>
      </c>
      <c r="E263" s="37" t="s">
        <v>495</v>
      </c>
      <c r="F263" s="37" t="s">
        <v>176</v>
      </c>
      <c r="G263" s="36">
        <v>20</v>
      </c>
    </row>
    <row r="264" spans="1:7" ht="16.5" customHeight="1">
      <c r="A264" s="207" t="s">
        <v>149</v>
      </c>
      <c r="B264" s="53"/>
      <c r="C264" s="31" t="s">
        <v>39</v>
      </c>
      <c r="D264" s="31" t="s">
        <v>79</v>
      </c>
      <c r="E264" s="35"/>
      <c r="F264" s="37"/>
      <c r="G264" s="36">
        <f>G265</f>
        <v>13189.5</v>
      </c>
    </row>
    <row r="265" spans="1:7" ht="16.5" customHeight="1">
      <c r="A265" s="154" t="s">
        <v>150</v>
      </c>
      <c r="B265" s="26"/>
      <c r="C265" s="37" t="s">
        <v>39</v>
      </c>
      <c r="D265" s="35" t="s">
        <v>43</v>
      </c>
      <c r="E265" s="35"/>
      <c r="F265" s="37"/>
      <c r="G265" s="36">
        <f>G266+G275</f>
        <v>13189.5</v>
      </c>
    </row>
    <row r="266" spans="1:7" ht="16.5" customHeight="1">
      <c r="A266" s="147" t="s">
        <v>632</v>
      </c>
      <c r="B266" s="33"/>
      <c r="C266" s="37" t="s">
        <v>39</v>
      </c>
      <c r="D266" s="35" t="s">
        <v>43</v>
      </c>
      <c r="E266" s="37" t="s">
        <v>496</v>
      </c>
      <c r="F266" s="37"/>
      <c r="G266" s="36">
        <f>G267+G271</f>
        <v>13189.5</v>
      </c>
    </row>
    <row r="267" spans="1:7" ht="16.5" customHeight="1">
      <c r="A267" s="148" t="s">
        <v>633</v>
      </c>
      <c r="B267" s="53"/>
      <c r="C267" s="37" t="s">
        <v>39</v>
      </c>
      <c r="D267" s="35" t="s">
        <v>43</v>
      </c>
      <c r="E267" s="37" t="s">
        <v>497</v>
      </c>
      <c r="F267" s="37"/>
      <c r="G267" s="36">
        <f>G268</f>
        <v>12702.4</v>
      </c>
    </row>
    <row r="268" spans="1:7" ht="16.5" customHeight="1">
      <c r="A268" s="148" t="s">
        <v>498</v>
      </c>
      <c r="B268" s="53"/>
      <c r="C268" s="37" t="s">
        <v>39</v>
      </c>
      <c r="D268" s="35" t="s">
        <v>43</v>
      </c>
      <c r="E268" s="37" t="s">
        <v>499</v>
      </c>
      <c r="F268" s="37"/>
      <c r="G268" s="36">
        <f>G270</f>
        <v>12702.4</v>
      </c>
    </row>
    <row r="269" spans="1:7" ht="16.5" customHeight="1">
      <c r="A269" s="154" t="s">
        <v>172</v>
      </c>
      <c r="B269" s="26"/>
      <c r="C269" s="37"/>
      <c r="D269" s="35"/>
      <c r="E269" s="37"/>
      <c r="F269" s="37"/>
      <c r="G269" s="36"/>
    </row>
    <row r="270" spans="1:7" ht="16.5" customHeight="1">
      <c r="A270" s="154" t="s">
        <v>173</v>
      </c>
      <c r="B270" s="26"/>
      <c r="C270" s="37" t="s">
        <v>39</v>
      </c>
      <c r="D270" s="35" t="s">
        <v>43</v>
      </c>
      <c r="E270" s="37" t="s">
        <v>499</v>
      </c>
      <c r="F270" s="37" t="s">
        <v>174</v>
      </c>
      <c r="G270" s="36">
        <v>12702.4</v>
      </c>
    </row>
    <row r="271" spans="1:7" ht="16.5" customHeight="1">
      <c r="A271" s="148" t="s">
        <v>634</v>
      </c>
      <c r="B271" s="26"/>
      <c r="C271" s="37" t="s">
        <v>39</v>
      </c>
      <c r="D271" s="35" t="s">
        <v>43</v>
      </c>
      <c r="E271" s="37" t="s">
        <v>500</v>
      </c>
      <c r="F271" s="37"/>
      <c r="G271" s="36">
        <f>G272</f>
        <v>487.1</v>
      </c>
    </row>
    <row r="272" spans="1:7" ht="16.5" customHeight="1">
      <c r="A272" s="154" t="s">
        <v>501</v>
      </c>
      <c r="B272" s="26"/>
      <c r="C272" s="37" t="s">
        <v>39</v>
      </c>
      <c r="D272" s="35" t="s">
        <v>43</v>
      </c>
      <c r="E272" s="37" t="s">
        <v>502</v>
      </c>
      <c r="F272" s="37"/>
      <c r="G272" s="36">
        <f>G274</f>
        <v>487.1</v>
      </c>
    </row>
    <row r="273" spans="1:7" ht="16.5" customHeight="1">
      <c r="A273" s="154" t="s">
        <v>172</v>
      </c>
      <c r="B273" s="26"/>
      <c r="C273" s="100"/>
      <c r="D273" s="90"/>
      <c r="E273" s="100"/>
      <c r="F273" s="100"/>
      <c r="G273" s="104"/>
    </row>
    <row r="274" spans="1:7" ht="16.5" customHeight="1">
      <c r="A274" s="154" t="s">
        <v>173</v>
      </c>
      <c r="B274" s="26"/>
      <c r="C274" s="37" t="s">
        <v>39</v>
      </c>
      <c r="D274" s="35" t="s">
        <v>43</v>
      </c>
      <c r="E274" s="37" t="s">
        <v>502</v>
      </c>
      <c r="F274" s="37" t="s">
        <v>174</v>
      </c>
      <c r="G274" s="36">
        <v>487.1</v>
      </c>
    </row>
    <row r="275" spans="1:7" ht="16.5" customHeight="1">
      <c r="A275" s="154" t="s">
        <v>635</v>
      </c>
      <c r="B275" s="26"/>
      <c r="C275" s="37" t="s">
        <v>39</v>
      </c>
      <c r="D275" s="35" t="s">
        <v>43</v>
      </c>
      <c r="E275" s="37" t="s">
        <v>636</v>
      </c>
      <c r="F275" s="37"/>
      <c r="G275" s="36">
        <f>G276</f>
        <v>0</v>
      </c>
    </row>
    <row r="276" spans="1:7" ht="16.5" customHeight="1">
      <c r="A276" s="148" t="s">
        <v>637</v>
      </c>
      <c r="B276" s="26"/>
      <c r="C276" s="37" t="s">
        <v>39</v>
      </c>
      <c r="D276" s="35" t="s">
        <v>43</v>
      </c>
      <c r="E276" s="37" t="s">
        <v>638</v>
      </c>
      <c r="F276" s="37"/>
      <c r="G276" s="36">
        <f>G277</f>
        <v>0</v>
      </c>
    </row>
    <row r="277" spans="1:7" ht="16.5" customHeight="1">
      <c r="A277" s="154" t="s">
        <v>597</v>
      </c>
      <c r="B277" s="26"/>
      <c r="C277" s="37" t="s">
        <v>639</v>
      </c>
      <c r="D277" s="35" t="s">
        <v>43</v>
      </c>
      <c r="E277" s="37" t="s">
        <v>638</v>
      </c>
      <c r="F277" s="37" t="s">
        <v>640</v>
      </c>
      <c r="G277" s="36">
        <v>0</v>
      </c>
    </row>
    <row r="278" spans="1:7" ht="16.5" customHeight="1">
      <c r="A278" s="207" t="s">
        <v>20</v>
      </c>
      <c r="B278" s="26"/>
      <c r="C278" s="49" t="s">
        <v>45</v>
      </c>
      <c r="D278" s="31" t="s">
        <v>79</v>
      </c>
      <c r="E278" s="49"/>
      <c r="F278" s="49"/>
      <c r="G278" s="32">
        <f>G279</f>
        <v>24938.6</v>
      </c>
    </row>
    <row r="279" spans="1:7" ht="16.5" customHeight="1">
      <c r="A279" s="207" t="s">
        <v>31</v>
      </c>
      <c r="B279" s="52"/>
      <c r="C279" s="49" t="s">
        <v>45</v>
      </c>
      <c r="D279" s="31" t="s">
        <v>41</v>
      </c>
      <c r="E279" s="31"/>
      <c r="F279" s="49"/>
      <c r="G279" s="32">
        <f>G280</f>
        <v>24938.6</v>
      </c>
    </row>
    <row r="280" spans="1:7" ht="16.5" customHeight="1">
      <c r="A280" s="206" t="s">
        <v>641</v>
      </c>
      <c r="B280" s="53"/>
      <c r="C280" s="37" t="s">
        <v>45</v>
      </c>
      <c r="D280" s="35" t="s">
        <v>41</v>
      </c>
      <c r="E280" s="37" t="s">
        <v>452</v>
      </c>
      <c r="F280" s="37"/>
      <c r="G280" s="36">
        <f>G281</f>
        <v>24938.6</v>
      </c>
    </row>
    <row r="281" spans="1:7" ht="16.5" customHeight="1">
      <c r="A281" s="154" t="s">
        <v>642</v>
      </c>
      <c r="B281" s="53"/>
      <c r="C281" s="37" t="s">
        <v>45</v>
      </c>
      <c r="D281" s="35" t="s">
        <v>41</v>
      </c>
      <c r="E281" s="37" t="s">
        <v>455</v>
      </c>
      <c r="F281" s="37"/>
      <c r="G281" s="36">
        <f>G282+G286+G289+G291</f>
        <v>24938.6</v>
      </c>
    </row>
    <row r="282" spans="1:7" ht="16.5" customHeight="1">
      <c r="A282" s="154" t="s">
        <v>395</v>
      </c>
      <c r="B282" s="53"/>
      <c r="C282" s="37" t="s">
        <v>45</v>
      </c>
      <c r="D282" s="35" t="s">
        <v>41</v>
      </c>
      <c r="E282" s="37" t="s">
        <v>456</v>
      </c>
      <c r="F282" s="37"/>
      <c r="G282" s="36">
        <f>G284</f>
        <v>3485.1</v>
      </c>
    </row>
    <row r="283" spans="1:7" ht="16.5" customHeight="1">
      <c r="A283" s="154" t="s">
        <v>172</v>
      </c>
      <c r="B283" s="53"/>
      <c r="C283" s="37"/>
      <c r="D283" s="35"/>
      <c r="E283" s="37"/>
      <c r="F283" s="37"/>
      <c r="G283" s="36"/>
    </row>
    <row r="284" spans="1:7" ht="16.5" customHeight="1">
      <c r="A284" s="154" t="s">
        <v>173</v>
      </c>
      <c r="B284" s="53"/>
      <c r="C284" s="37" t="s">
        <v>45</v>
      </c>
      <c r="D284" s="35" t="s">
        <v>41</v>
      </c>
      <c r="E284" s="37" t="s">
        <v>456</v>
      </c>
      <c r="F284" s="37" t="s">
        <v>174</v>
      </c>
      <c r="G284" s="36">
        <v>3485.1</v>
      </c>
    </row>
    <row r="285" spans="1:7" ht="16.5" customHeight="1">
      <c r="A285" s="154" t="s">
        <v>503</v>
      </c>
      <c r="B285" s="53"/>
      <c r="C285" s="37"/>
      <c r="D285" s="35"/>
      <c r="E285" s="37"/>
      <c r="F285" s="37"/>
      <c r="G285" s="36"/>
    </row>
    <row r="286" spans="1:7" ht="16.5" customHeight="1">
      <c r="A286" s="154" t="s">
        <v>172</v>
      </c>
      <c r="B286" s="53"/>
      <c r="C286" s="37" t="s">
        <v>45</v>
      </c>
      <c r="D286" s="35" t="s">
        <v>41</v>
      </c>
      <c r="E286" s="37" t="s">
        <v>504</v>
      </c>
      <c r="F286" s="37"/>
      <c r="G286" s="36">
        <f>G287</f>
        <v>735.7</v>
      </c>
    </row>
    <row r="287" spans="1:7" ht="16.5" customHeight="1">
      <c r="A287" s="154" t="s">
        <v>173</v>
      </c>
      <c r="B287" s="53"/>
      <c r="C287" s="37" t="s">
        <v>45</v>
      </c>
      <c r="D287" s="35" t="s">
        <v>41</v>
      </c>
      <c r="E287" s="37" t="s">
        <v>504</v>
      </c>
      <c r="F287" s="37" t="s">
        <v>174</v>
      </c>
      <c r="G287" s="36">
        <v>735.7</v>
      </c>
    </row>
    <row r="288" spans="1:7" ht="16.5" customHeight="1">
      <c r="A288" s="154" t="s">
        <v>505</v>
      </c>
      <c r="B288" s="53"/>
      <c r="C288" s="37" t="s">
        <v>45</v>
      </c>
      <c r="D288" s="35" t="s">
        <v>41</v>
      </c>
      <c r="E288" s="37" t="s">
        <v>506</v>
      </c>
      <c r="F288" s="37"/>
      <c r="G288" s="36"/>
    </row>
    <row r="289" spans="1:7" ht="16.5" customHeight="1">
      <c r="A289" s="154" t="s">
        <v>172</v>
      </c>
      <c r="B289" s="53"/>
      <c r="C289" s="37"/>
      <c r="D289" s="35"/>
      <c r="E289" s="37"/>
      <c r="F289" s="37"/>
      <c r="G289" s="270">
        <f>G290</f>
        <v>1503.8</v>
      </c>
    </row>
    <row r="290" spans="1:7" ht="16.5" customHeight="1">
      <c r="A290" s="53" t="s">
        <v>173</v>
      </c>
      <c r="B290" s="53"/>
      <c r="C290" s="37" t="s">
        <v>45</v>
      </c>
      <c r="D290" s="35" t="s">
        <v>41</v>
      </c>
      <c r="E290" s="37" t="s">
        <v>506</v>
      </c>
      <c r="F290" s="37" t="s">
        <v>174</v>
      </c>
      <c r="G290" s="270">
        <v>1503.8</v>
      </c>
    </row>
    <row r="291" spans="1:7" ht="33" customHeight="1">
      <c r="A291" s="148" t="s">
        <v>719</v>
      </c>
      <c r="B291" s="53"/>
      <c r="C291" s="37" t="s">
        <v>45</v>
      </c>
      <c r="D291" s="35" t="s">
        <v>41</v>
      </c>
      <c r="E291" s="37" t="s">
        <v>877</v>
      </c>
      <c r="F291" s="37"/>
      <c r="G291" s="270">
        <f>G292</f>
        <v>19214</v>
      </c>
    </row>
    <row r="292" spans="1:7" ht="16.5" customHeight="1">
      <c r="A292" s="148" t="s">
        <v>720</v>
      </c>
      <c r="B292" s="53"/>
      <c r="C292" s="37" t="s">
        <v>45</v>
      </c>
      <c r="D292" s="35" t="s">
        <v>41</v>
      </c>
      <c r="E292" s="37" t="s">
        <v>878</v>
      </c>
      <c r="F292" s="37"/>
      <c r="G292" s="270">
        <f>G293</f>
        <v>19214</v>
      </c>
    </row>
    <row r="293" spans="1:7" ht="29.25" customHeight="1">
      <c r="A293" s="148" t="s">
        <v>721</v>
      </c>
      <c r="B293" s="53"/>
      <c r="C293" s="37" t="s">
        <v>45</v>
      </c>
      <c r="D293" s="35" t="s">
        <v>41</v>
      </c>
      <c r="E293" s="37" t="s">
        <v>879</v>
      </c>
      <c r="F293" s="37"/>
      <c r="G293" s="270">
        <f>G294</f>
        <v>19214</v>
      </c>
    </row>
    <row r="294" spans="1:7" ht="16.5" customHeight="1" thickBot="1">
      <c r="A294" s="148" t="s">
        <v>546</v>
      </c>
      <c r="B294" s="53"/>
      <c r="C294" s="37" t="s">
        <v>45</v>
      </c>
      <c r="D294" s="35" t="s">
        <v>41</v>
      </c>
      <c r="E294" s="37" t="s">
        <v>879</v>
      </c>
      <c r="F294" s="37" t="s">
        <v>174</v>
      </c>
      <c r="G294" s="270">
        <v>19214</v>
      </c>
    </row>
    <row r="295" spans="1:7" ht="16.5" customHeight="1" thickBot="1">
      <c r="A295" s="217" t="s">
        <v>507</v>
      </c>
      <c r="B295" s="60">
        <v>606</v>
      </c>
      <c r="C295" s="43"/>
      <c r="D295" s="43"/>
      <c r="E295" s="43"/>
      <c r="F295" s="102"/>
      <c r="G295" s="40">
        <f>SUM(G296+G320+G328+G336)</f>
        <v>4522.2</v>
      </c>
    </row>
    <row r="296" spans="1:7" ht="16.5" customHeight="1">
      <c r="A296" s="207" t="s">
        <v>56</v>
      </c>
      <c r="B296" s="52"/>
      <c r="C296" s="31" t="s">
        <v>35</v>
      </c>
      <c r="D296" s="31" t="s">
        <v>79</v>
      </c>
      <c r="E296" s="31"/>
      <c r="F296" s="49"/>
      <c r="G296" s="36">
        <f>SUM(G297)</f>
        <v>2018.5</v>
      </c>
    </row>
    <row r="297" spans="1:7" ht="16.5" customHeight="1">
      <c r="A297" s="207" t="s">
        <v>73</v>
      </c>
      <c r="B297" s="52"/>
      <c r="C297" s="35" t="s">
        <v>35</v>
      </c>
      <c r="D297" s="35" t="s">
        <v>27</v>
      </c>
      <c r="E297" s="35"/>
      <c r="F297" s="37"/>
      <c r="G297" s="36">
        <f>G299</f>
        <v>2018.5</v>
      </c>
    </row>
    <row r="298" spans="1:7" ht="16.5" customHeight="1">
      <c r="A298" s="212" t="s">
        <v>431</v>
      </c>
      <c r="B298" s="52"/>
      <c r="C298" s="35"/>
      <c r="D298" s="35"/>
      <c r="E298" s="35"/>
      <c r="F298" s="35"/>
      <c r="G298" s="36"/>
    </row>
    <row r="299" spans="1:7" ht="16.5" customHeight="1">
      <c r="A299" s="212" t="s">
        <v>602</v>
      </c>
      <c r="B299" s="52"/>
      <c r="C299" s="35" t="s">
        <v>35</v>
      </c>
      <c r="D299" s="35" t="s">
        <v>27</v>
      </c>
      <c r="E299" s="35" t="s">
        <v>432</v>
      </c>
      <c r="F299" s="35"/>
      <c r="G299" s="36">
        <f>G300</f>
        <v>2018.5</v>
      </c>
    </row>
    <row r="300" spans="1:7" ht="16.5" customHeight="1">
      <c r="A300" s="206" t="s">
        <v>643</v>
      </c>
      <c r="B300" s="52"/>
      <c r="C300" s="35" t="s">
        <v>35</v>
      </c>
      <c r="D300" s="35" t="s">
        <v>27</v>
      </c>
      <c r="E300" s="35" t="s">
        <v>508</v>
      </c>
      <c r="F300" s="35"/>
      <c r="G300" s="36">
        <f>G301+G310+G316</f>
        <v>2018.5</v>
      </c>
    </row>
    <row r="301" spans="1:7" ht="35.25" customHeight="1">
      <c r="A301" s="25" t="s">
        <v>77</v>
      </c>
      <c r="B301" s="33"/>
      <c r="C301" s="35" t="s">
        <v>35</v>
      </c>
      <c r="D301" s="35" t="s">
        <v>27</v>
      </c>
      <c r="E301" s="35" t="s">
        <v>679</v>
      </c>
      <c r="F301" s="35"/>
      <c r="G301" s="36">
        <f>SUM(G305+G307+G308)</f>
        <v>1689.1</v>
      </c>
    </row>
    <row r="302" spans="1:7" ht="17.25" customHeight="1">
      <c r="A302" s="25" t="s">
        <v>164</v>
      </c>
      <c r="B302" s="33"/>
      <c r="C302" s="35"/>
      <c r="D302" s="35"/>
      <c r="E302" s="35"/>
      <c r="F302" s="35"/>
      <c r="G302" s="36"/>
    </row>
    <row r="303" spans="1:7" ht="18.75" customHeight="1">
      <c r="A303" s="25" t="s">
        <v>165</v>
      </c>
      <c r="B303" s="33"/>
      <c r="C303" s="35"/>
      <c r="D303" s="35"/>
      <c r="E303" s="35"/>
      <c r="F303" s="35"/>
      <c r="G303" s="36"/>
    </row>
    <row r="304" spans="1:7" ht="16.5" customHeight="1">
      <c r="A304" s="25" t="s">
        <v>166</v>
      </c>
      <c r="B304" s="33"/>
      <c r="C304" s="35"/>
      <c r="D304" s="35"/>
      <c r="E304" s="35"/>
      <c r="F304" s="35"/>
      <c r="G304" s="36"/>
    </row>
    <row r="305" spans="1:7" ht="16.5" customHeight="1">
      <c r="A305" s="25" t="s">
        <v>167</v>
      </c>
      <c r="B305" s="33"/>
      <c r="C305" s="35" t="s">
        <v>35</v>
      </c>
      <c r="D305" s="35" t="s">
        <v>27</v>
      </c>
      <c r="E305" s="35" t="s">
        <v>679</v>
      </c>
      <c r="F305" s="35" t="s">
        <v>168</v>
      </c>
      <c r="G305" s="36">
        <v>1464.1</v>
      </c>
    </row>
    <row r="306" spans="1:7" ht="16.5" customHeight="1">
      <c r="A306" s="25" t="s">
        <v>172</v>
      </c>
      <c r="B306" s="33"/>
      <c r="C306" s="35"/>
      <c r="D306" s="35"/>
      <c r="E306" s="35"/>
      <c r="F306" s="35"/>
      <c r="G306" s="36"/>
    </row>
    <row r="307" spans="1:7" ht="16.5" customHeight="1">
      <c r="A307" s="25" t="s">
        <v>173</v>
      </c>
      <c r="B307" s="33"/>
      <c r="C307" s="48" t="s">
        <v>35</v>
      </c>
      <c r="D307" s="35" t="s">
        <v>27</v>
      </c>
      <c r="E307" s="35" t="s">
        <v>679</v>
      </c>
      <c r="F307" s="35" t="s">
        <v>174</v>
      </c>
      <c r="G307" s="36">
        <v>185.7</v>
      </c>
    </row>
    <row r="308" spans="1:7" ht="16.5" customHeight="1">
      <c r="A308" s="25" t="s">
        <v>175</v>
      </c>
      <c r="B308" s="33"/>
      <c r="C308" s="48" t="s">
        <v>35</v>
      </c>
      <c r="D308" s="35" t="s">
        <v>27</v>
      </c>
      <c r="E308" s="35" t="s">
        <v>679</v>
      </c>
      <c r="F308" s="35" t="s">
        <v>176</v>
      </c>
      <c r="G308" s="36">
        <v>39.3</v>
      </c>
    </row>
    <row r="309" spans="1:7" ht="16.5" customHeight="1">
      <c r="A309" s="154" t="s">
        <v>644</v>
      </c>
      <c r="B309" s="33"/>
      <c r="C309" s="48"/>
      <c r="D309" s="35"/>
      <c r="E309" s="35"/>
      <c r="F309" s="35"/>
      <c r="G309" s="34"/>
    </row>
    <row r="310" spans="1:7" ht="16.5" customHeight="1">
      <c r="A310" s="154" t="s">
        <v>645</v>
      </c>
      <c r="B310" s="33"/>
      <c r="C310" s="35" t="s">
        <v>35</v>
      </c>
      <c r="D310" s="48" t="s">
        <v>27</v>
      </c>
      <c r="E310" s="35" t="s">
        <v>509</v>
      </c>
      <c r="F310" s="35"/>
      <c r="G310" s="36">
        <f>G312</f>
        <v>329.4</v>
      </c>
    </row>
    <row r="311" spans="1:7" ht="16.5" customHeight="1">
      <c r="A311" s="154" t="s">
        <v>66</v>
      </c>
      <c r="B311" s="33"/>
      <c r="C311" s="33"/>
      <c r="D311" s="53"/>
      <c r="E311" s="33"/>
      <c r="F311" s="33"/>
      <c r="G311" s="36"/>
    </row>
    <row r="312" spans="1:7" ht="16.5" customHeight="1">
      <c r="A312" s="154" t="s">
        <v>184</v>
      </c>
      <c r="B312" s="33"/>
      <c r="C312" s="35" t="s">
        <v>35</v>
      </c>
      <c r="D312" s="48" t="s">
        <v>27</v>
      </c>
      <c r="E312" s="35" t="s">
        <v>510</v>
      </c>
      <c r="F312" s="35"/>
      <c r="G312" s="36">
        <f>G314</f>
        <v>329.4</v>
      </c>
    </row>
    <row r="313" spans="1:7" ht="16.5" customHeight="1">
      <c r="A313" s="154" t="s">
        <v>172</v>
      </c>
      <c r="B313" s="33"/>
      <c r="C313" s="35"/>
      <c r="D313" s="35"/>
      <c r="E313" s="48"/>
      <c r="F313" s="35"/>
      <c r="G313" s="36"/>
    </row>
    <row r="314" spans="1:7" ht="31.5" customHeight="1">
      <c r="A314" s="154" t="s">
        <v>173</v>
      </c>
      <c r="B314" s="33"/>
      <c r="C314" s="35" t="s">
        <v>35</v>
      </c>
      <c r="D314" s="35" t="s">
        <v>27</v>
      </c>
      <c r="E314" s="48" t="s">
        <v>510</v>
      </c>
      <c r="F314" s="35" t="s">
        <v>174</v>
      </c>
      <c r="G314" s="38">
        <v>329.4</v>
      </c>
    </row>
    <row r="315" spans="1:7" ht="31.5" customHeight="1">
      <c r="A315" s="154" t="s">
        <v>147</v>
      </c>
      <c r="B315" s="90"/>
      <c r="C315" s="90"/>
      <c r="D315" s="90"/>
      <c r="E315" s="90"/>
      <c r="F315" s="105"/>
      <c r="G315" s="104"/>
    </row>
    <row r="316" spans="1:7" ht="16.5" customHeight="1">
      <c r="A316" s="154" t="s">
        <v>148</v>
      </c>
      <c r="B316" s="90"/>
      <c r="C316" s="35" t="s">
        <v>35</v>
      </c>
      <c r="D316" s="35">
        <v>13</v>
      </c>
      <c r="E316" s="48" t="s">
        <v>511</v>
      </c>
      <c r="F316" s="35"/>
      <c r="G316" s="106">
        <f>G318</f>
        <v>0</v>
      </c>
    </row>
    <row r="317" spans="1:7" ht="16.5" customHeight="1">
      <c r="A317" s="154" t="s">
        <v>147</v>
      </c>
      <c r="B317" s="33"/>
      <c r="C317" s="35"/>
      <c r="D317" s="35"/>
      <c r="E317" s="48"/>
      <c r="F317" s="35"/>
      <c r="G317" s="38"/>
    </row>
    <row r="318" spans="1:7" ht="16.5" customHeight="1">
      <c r="A318" s="154" t="s">
        <v>148</v>
      </c>
      <c r="B318" s="33"/>
      <c r="C318" s="48" t="s">
        <v>35</v>
      </c>
      <c r="D318" s="35" t="s">
        <v>27</v>
      </c>
      <c r="E318" s="48" t="s">
        <v>512</v>
      </c>
      <c r="F318" s="35"/>
      <c r="G318" s="36">
        <f>G319</f>
        <v>0</v>
      </c>
    </row>
    <row r="319" spans="1:7" ht="16.5" customHeight="1">
      <c r="A319" s="154" t="s">
        <v>175</v>
      </c>
      <c r="B319" s="33"/>
      <c r="C319" s="48" t="s">
        <v>35</v>
      </c>
      <c r="D319" s="35" t="s">
        <v>27</v>
      </c>
      <c r="E319" s="48" t="s">
        <v>512</v>
      </c>
      <c r="F319" s="35" t="s">
        <v>176</v>
      </c>
      <c r="G319" s="36">
        <v>0</v>
      </c>
    </row>
    <row r="320" spans="1:7" ht="16.5" customHeight="1">
      <c r="A320" s="207" t="s">
        <v>42</v>
      </c>
      <c r="B320" s="33"/>
      <c r="C320" s="85" t="s">
        <v>41</v>
      </c>
      <c r="D320" s="31" t="s">
        <v>79</v>
      </c>
      <c r="E320" s="35"/>
      <c r="F320" s="37"/>
      <c r="G320" s="32">
        <f>G323</f>
        <v>110</v>
      </c>
    </row>
    <row r="321" spans="1:7" ht="16.5" customHeight="1">
      <c r="A321" s="205" t="s">
        <v>96</v>
      </c>
      <c r="B321" s="33"/>
      <c r="C321" s="98"/>
      <c r="D321" s="68"/>
      <c r="E321" s="35"/>
      <c r="F321" s="37"/>
      <c r="G321" s="36"/>
    </row>
    <row r="322" spans="1:7" ht="16.5" customHeight="1">
      <c r="A322" s="205" t="s">
        <v>97</v>
      </c>
      <c r="B322" s="33"/>
      <c r="C322" s="99"/>
      <c r="D322" s="69"/>
      <c r="E322" s="35"/>
      <c r="F322" s="37"/>
      <c r="G322" s="36"/>
    </row>
    <row r="323" spans="1:7" ht="16.5" customHeight="1">
      <c r="A323" s="205" t="s">
        <v>98</v>
      </c>
      <c r="B323" s="53"/>
      <c r="C323" s="69" t="s">
        <v>41</v>
      </c>
      <c r="D323" s="69" t="s">
        <v>43</v>
      </c>
      <c r="E323" s="35"/>
      <c r="F323" s="37"/>
      <c r="G323" s="36">
        <f>G324</f>
        <v>110</v>
      </c>
    </row>
    <row r="324" spans="1:7" ht="16.5" customHeight="1">
      <c r="A324" s="206" t="s">
        <v>641</v>
      </c>
      <c r="B324" s="33"/>
      <c r="C324" s="35" t="s">
        <v>41</v>
      </c>
      <c r="D324" s="35" t="s">
        <v>43</v>
      </c>
      <c r="E324" s="35" t="s">
        <v>452</v>
      </c>
      <c r="F324" s="37"/>
      <c r="G324" s="36">
        <f>G325</f>
        <v>110</v>
      </c>
    </row>
    <row r="325" spans="1:7" ht="16.5" customHeight="1">
      <c r="A325" s="25" t="s">
        <v>611</v>
      </c>
      <c r="B325" s="33"/>
      <c r="C325" s="35" t="s">
        <v>41</v>
      </c>
      <c r="D325" s="35" t="s">
        <v>43</v>
      </c>
      <c r="E325" s="35" t="s">
        <v>453</v>
      </c>
      <c r="F325" s="37"/>
      <c r="G325" s="36">
        <f>G327</f>
        <v>110</v>
      </c>
    </row>
    <row r="326" spans="1:7" ht="16.5" customHeight="1">
      <c r="A326" s="25" t="s">
        <v>172</v>
      </c>
      <c r="B326" s="33"/>
      <c r="C326" s="35"/>
      <c r="D326" s="35"/>
      <c r="E326" s="35"/>
      <c r="F326" s="37"/>
      <c r="G326" s="36"/>
    </row>
    <row r="327" spans="1:7" ht="16.5" customHeight="1">
      <c r="A327" s="25" t="s">
        <v>173</v>
      </c>
      <c r="B327" s="33"/>
      <c r="C327" s="35" t="s">
        <v>41</v>
      </c>
      <c r="D327" s="35" t="s">
        <v>43</v>
      </c>
      <c r="E327" s="35" t="s">
        <v>454</v>
      </c>
      <c r="F327" s="37" t="s">
        <v>174</v>
      </c>
      <c r="G327" s="36">
        <v>110</v>
      </c>
    </row>
    <row r="328" spans="1:7" ht="16.5" customHeight="1">
      <c r="A328" s="207" t="s">
        <v>149</v>
      </c>
      <c r="B328" s="53"/>
      <c r="C328" s="31" t="s">
        <v>39</v>
      </c>
      <c r="D328" s="31" t="s">
        <v>79</v>
      </c>
      <c r="E328" s="35"/>
      <c r="F328" s="37"/>
      <c r="G328" s="32">
        <f>G329</f>
        <v>342.1</v>
      </c>
    </row>
    <row r="329" spans="1:7" ht="16.5" customHeight="1">
      <c r="A329" s="154" t="s">
        <v>151</v>
      </c>
      <c r="B329" s="53"/>
      <c r="C329" s="35" t="s">
        <v>39</v>
      </c>
      <c r="D329" s="35" t="s">
        <v>26</v>
      </c>
      <c r="E329" s="35"/>
      <c r="F329" s="37"/>
      <c r="G329" s="36">
        <f>G331</f>
        <v>342.1</v>
      </c>
    </row>
    <row r="330" spans="1:7" ht="16.5" customHeight="1">
      <c r="A330" s="212" t="s">
        <v>431</v>
      </c>
      <c r="B330" s="53"/>
      <c r="C330" s="31"/>
      <c r="D330" s="31"/>
      <c r="E330" s="35"/>
      <c r="F330" s="37"/>
      <c r="G330" s="36"/>
    </row>
    <row r="331" spans="1:7" ht="16.5" customHeight="1">
      <c r="A331" s="212" t="s">
        <v>602</v>
      </c>
      <c r="B331" s="53"/>
      <c r="C331" s="31" t="s">
        <v>39</v>
      </c>
      <c r="D331" s="31" t="s">
        <v>26</v>
      </c>
      <c r="E331" s="35" t="s">
        <v>432</v>
      </c>
      <c r="F331" s="37"/>
      <c r="G331" s="36">
        <f>G332</f>
        <v>342.1</v>
      </c>
    </row>
    <row r="332" spans="1:7" ht="34.5" customHeight="1">
      <c r="A332" s="206" t="s">
        <v>643</v>
      </c>
      <c r="B332" s="53"/>
      <c r="C332" s="31" t="s">
        <v>39</v>
      </c>
      <c r="D332" s="31" t="s">
        <v>26</v>
      </c>
      <c r="E332" s="35" t="s">
        <v>508</v>
      </c>
      <c r="F332" s="37"/>
      <c r="G332" s="36">
        <f>G333</f>
        <v>342.1</v>
      </c>
    </row>
    <row r="333" spans="1:7" ht="16.5" customHeight="1">
      <c r="A333" s="218" t="s">
        <v>152</v>
      </c>
      <c r="B333" s="53"/>
      <c r="C333" s="35" t="s">
        <v>39</v>
      </c>
      <c r="D333" s="35" t="s">
        <v>26</v>
      </c>
      <c r="E333" s="35" t="s">
        <v>513</v>
      </c>
      <c r="F333" s="35"/>
      <c r="G333" s="36">
        <f>G335</f>
        <v>342.1</v>
      </c>
    </row>
    <row r="334" spans="1:7" ht="16.5" customHeight="1">
      <c r="A334" s="25" t="s">
        <v>172</v>
      </c>
      <c r="B334" s="33"/>
      <c r="C334" s="35"/>
      <c r="D334" s="35"/>
      <c r="E334" s="35"/>
      <c r="F334" s="35"/>
      <c r="G334" s="36"/>
    </row>
    <row r="335" spans="1:7" ht="16.5" customHeight="1">
      <c r="A335" s="25" t="s">
        <v>173</v>
      </c>
      <c r="B335" s="33"/>
      <c r="C335" s="35" t="s">
        <v>39</v>
      </c>
      <c r="D335" s="35" t="s">
        <v>26</v>
      </c>
      <c r="E335" s="35" t="s">
        <v>514</v>
      </c>
      <c r="F335" s="35" t="s">
        <v>174</v>
      </c>
      <c r="G335" s="36">
        <v>342.1</v>
      </c>
    </row>
    <row r="336" spans="1:7" ht="16.5" customHeight="1">
      <c r="A336" s="13" t="s">
        <v>20</v>
      </c>
      <c r="B336" s="33"/>
      <c r="C336" s="31" t="s">
        <v>45</v>
      </c>
      <c r="D336" s="31" t="s">
        <v>79</v>
      </c>
      <c r="E336" s="31"/>
      <c r="F336" s="31"/>
      <c r="G336" s="32">
        <f>G337+G347</f>
        <v>2051.6</v>
      </c>
    </row>
    <row r="337" spans="1:7" ht="16.5" customHeight="1">
      <c r="A337" s="13" t="s">
        <v>515</v>
      </c>
      <c r="B337" s="46"/>
      <c r="C337" s="49" t="s">
        <v>45</v>
      </c>
      <c r="D337" s="31" t="s">
        <v>35</v>
      </c>
      <c r="E337" s="31"/>
      <c r="F337" s="31"/>
      <c r="G337" s="32">
        <f>G338+G343</f>
        <v>1134.4</v>
      </c>
    </row>
    <row r="338" spans="1:7" ht="30.75" customHeight="1">
      <c r="A338" s="206" t="s">
        <v>649</v>
      </c>
      <c r="B338" s="33"/>
      <c r="C338" s="37" t="s">
        <v>45</v>
      </c>
      <c r="D338" s="35" t="s">
        <v>35</v>
      </c>
      <c r="E338" s="35" t="s">
        <v>432</v>
      </c>
      <c r="F338" s="35"/>
      <c r="G338" s="36">
        <f>G339</f>
        <v>1134.4</v>
      </c>
    </row>
    <row r="339" spans="1:7" ht="29.25" customHeight="1">
      <c r="A339" s="206" t="s">
        <v>643</v>
      </c>
      <c r="B339" s="33"/>
      <c r="C339" s="37" t="s">
        <v>45</v>
      </c>
      <c r="D339" s="35" t="s">
        <v>35</v>
      </c>
      <c r="E339" s="35" t="s">
        <v>508</v>
      </c>
      <c r="F339" s="35"/>
      <c r="G339" s="36">
        <f>G340</f>
        <v>1134.4</v>
      </c>
    </row>
    <row r="340" spans="1:7" ht="16.5" customHeight="1">
      <c r="A340" s="206" t="s">
        <v>516</v>
      </c>
      <c r="B340" s="12"/>
      <c r="C340" s="37" t="s">
        <v>45</v>
      </c>
      <c r="D340" s="35" t="s">
        <v>35</v>
      </c>
      <c r="E340" s="219" t="s">
        <v>517</v>
      </c>
      <c r="F340" s="94"/>
      <c r="G340" s="36">
        <f>G342</f>
        <v>1134.4</v>
      </c>
    </row>
    <row r="341" spans="1:7" ht="16.5" customHeight="1">
      <c r="A341" s="25" t="s">
        <v>172</v>
      </c>
      <c r="B341" s="33"/>
      <c r="C341" s="37"/>
      <c r="D341" s="35"/>
      <c r="E341" s="35"/>
      <c r="F341" s="35"/>
      <c r="G341" s="36"/>
    </row>
    <row r="342" spans="1:7" ht="16.5" customHeight="1">
      <c r="A342" s="25" t="s">
        <v>173</v>
      </c>
      <c r="B342" s="33"/>
      <c r="C342" s="37" t="s">
        <v>45</v>
      </c>
      <c r="D342" s="35" t="s">
        <v>35</v>
      </c>
      <c r="E342" s="35" t="s">
        <v>517</v>
      </c>
      <c r="F342" s="35" t="s">
        <v>174</v>
      </c>
      <c r="G342" s="36">
        <v>1134.4</v>
      </c>
    </row>
    <row r="343" spans="1:7" ht="32.25" customHeight="1">
      <c r="A343" s="206" t="s">
        <v>641</v>
      </c>
      <c r="B343" s="33"/>
      <c r="C343" s="70" t="s">
        <v>45</v>
      </c>
      <c r="D343" s="35" t="s">
        <v>35</v>
      </c>
      <c r="E343" s="37" t="s">
        <v>452</v>
      </c>
      <c r="F343" s="35"/>
      <c r="G343" s="38">
        <f>G344</f>
        <v>0</v>
      </c>
    </row>
    <row r="344" spans="1:7" ht="16.5" customHeight="1">
      <c r="A344" s="147" t="s">
        <v>585</v>
      </c>
      <c r="B344" s="33"/>
      <c r="C344" s="70" t="s">
        <v>45</v>
      </c>
      <c r="D344" s="35" t="s">
        <v>35</v>
      </c>
      <c r="E344" s="37" t="s">
        <v>518</v>
      </c>
      <c r="F344" s="35"/>
      <c r="G344" s="38">
        <f>G345</f>
        <v>0</v>
      </c>
    </row>
    <row r="345" spans="1:7" ht="16.5" customHeight="1">
      <c r="A345" s="147" t="s">
        <v>545</v>
      </c>
      <c r="B345" s="33"/>
      <c r="C345" s="70" t="s">
        <v>45</v>
      </c>
      <c r="D345" s="35" t="s">
        <v>35</v>
      </c>
      <c r="E345" s="37" t="s">
        <v>519</v>
      </c>
      <c r="F345" s="35"/>
      <c r="G345" s="38">
        <f>G346</f>
        <v>0</v>
      </c>
    </row>
    <row r="346" spans="1:7" ht="16.5" customHeight="1">
      <c r="A346" s="154" t="s">
        <v>546</v>
      </c>
      <c r="B346" s="33"/>
      <c r="C346" s="35" t="s">
        <v>45</v>
      </c>
      <c r="D346" s="35" t="s">
        <v>35</v>
      </c>
      <c r="E346" s="70" t="s">
        <v>519</v>
      </c>
      <c r="F346" s="35" t="s">
        <v>174</v>
      </c>
      <c r="G346" s="38">
        <v>0</v>
      </c>
    </row>
    <row r="347" spans="1:7" ht="16.5" customHeight="1">
      <c r="A347" s="13" t="s">
        <v>153</v>
      </c>
      <c r="B347" s="46"/>
      <c r="C347" s="49" t="s">
        <v>45</v>
      </c>
      <c r="D347" s="31" t="s">
        <v>36</v>
      </c>
      <c r="E347" s="31"/>
      <c r="F347" s="31"/>
      <c r="G347" s="32">
        <f>G348+G353</f>
        <v>917.1999999999999</v>
      </c>
    </row>
    <row r="348" spans="1:7" ht="16.5" customHeight="1">
      <c r="A348" s="206" t="s">
        <v>641</v>
      </c>
      <c r="B348" s="33"/>
      <c r="C348" s="37" t="s">
        <v>45</v>
      </c>
      <c r="D348" s="35" t="s">
        <v>36</v>
      </c>
      <c r="E348" s="37" t="s">
        <v>432</v>
      </c>
      <c r="F348" s="35"/>
      <c r="G348" s="36">
        <f>G349</f>
        <v>120.8</v>
      </c>
    </row>
    <row r="349" spans="1:7" ht="16.5" customHeight="1">
      <c r="A349" s="206" t="s">
        <v>643</v>
      </c>
      <c r="B349" s="33"/>
      <c r="C349" s="37" t="s">
        <v>45</v>
      </c>
      <c r="D349" s="35" t="s">
        <v>36</v>
      </c>
      <c r="E349" s="37" t="s">
        <v>508</v>
      </c>
      <c r="F349" s="35"/>
      <c r="G349" s="36">
        <f>G350</f>
        <v>120.8</v>
      </c>
    </row>
    <row r="350" spans="1:7" ht="16.5" customHeight="1">
      <c r="A350" s="206" t="s">
        <v>516</v>
      </c>
      <c r="B350" s="33"/>
      <c r="C350" s="37" t="s">
        <v>45</v>
      </c>
      <c r="D350" s="35" t="s">
        <v>36</v>
      </c>
      <c r="E350" s="37" t="s">
        <v>517</v>
      </c>
      <c r="F350" s="35"/>
      <c r="G350" s="36">
        <f>G352</f>
        <v>120.8</v>
      </c>
    </row>
    <row r="351" spans="1:7" ht="16.5" customHeight="1">
      <c r="A351" s="25" t="s">
        <v>172</v>
      </c>
      <c r="B351" s="33"/>
      <c r="C351" s="37"/>
      <c r="D351" s="35"/>
      <c r="E351" s="37"/>
      <c r="F351" s="37"/>
      <c r="G351" s="36"/>
    </row>
    <row r="352" spans="1:7" ht="16.5" customHeight="1">
      <c r="A352" s="25" t="s">
        <v>173</v>
      </c>
      <c r="B352" s="33"/>
      <c r="C352" s="37" t="s">
        <v>45</v>
      </c>
      <c r="D352" s="35" t="s">
        <v>36</v>
      </c>
      <c r="E352" s="37" t="s">
        <v>517</v>
      </c>
      <c r="F352" s="35" t="s">
        <v>174</v>
      </c>
      <c r="G352" s="36">
        <v>120.8</v>
      </c>
    </row>
    <row r="353" spans="1:7" ht="16.5" customHeight="1">
      <c r="A353" s="206" t="s">
        <v>641</v>
      </c>
      <c r="B353" s="26"/>
      <c r="C353" s="37" t="s">
        <v>45</v>
      </c>
      <c r="D353" s="35" t="s">
        <v>36</v>
      </c>
      <c r="E353" s="37" t="s">
        <v>452</v>
      </c>
      <c r="F353" s="37"/>
      <c r="G353" s="36">
        <f>G354</f>
        <v>796.4</v>
      </c>
    </row>
    <row r="354" spans="1:7" ht="16.5" customHeight="1">
      <c r="A354" s="148" t="s">
        <v>646</v>
      </c>
      <c r="B354" s="26"/>
      <c r="C354" s="37" t="s">
        <v>45</v>
      </c>
      <c r="D354" s="35" t="s">
        <v>36</v>
      </c>
      <c r="E354" s="35" t="s">
        <v>457</v>
      </c>
      <c r="F354" s="37"/>
      <c r="G354" s="36">
        <f>G355</f>
        <v>796.4</v>
      </c>
    </row>
    <row r="355" spans="1:7" ht="16.5" customHeight="1" thickBot="1">
      <c r="A355" s="25" t="s">
        <v>458</v>
      </c>
      <c r="B355" s="33"/>
      <c r="C355" s="70" t="s">
        <v>45</v>
      </c>
      <c r="D355" s="35" t="s">
        <v>36</v>
      </c>
      <c r="E355" s="35" t="s">
        <v>457</v>
      </c>
      <c r="F355" s="35" t="s">
        <v>174</v>
      </c>
      <c r="G355" s="38">
        <v>796.4</v>
      </c>
    </row>
    <row r="356" spans="1:7" ht="16.5" customHeight="1" thickBot="1">
      <c r="A356" s="217" t="s">
        <v>520</v>
      </c>
      <c r="B356" s="42">
        <v>608</v>
      </c>
      <c r="C356" s="61"/>
      <c r="D356" s="62"/>
      <c r="E356" s="63"/>
      <c r="F356" s="55"/>
      <c r="G356" s="56">
        <f>SUM(G357)</f>
        <v>16744.800000000003</v>
      </c>
    </row>
    <row r="357" spans="1:7" ht="16.5" customHeight="1">
      <c r="A357" s="13" t="s">
        <v>74</v>
      </c>
      <c r="B357" s="64"/>
      <c r="C357" s="31" t="s">
        <v>50</v>
      </c>
      <c r="D357" s="31" t="s">
        <v>79</v>
      </c>
      <c r="E357" s="31" t="s">
        <v>430</v>
      </c>
      <c r="F357" s="31"/>
      <c r="G357" s="65">
        <f>SUM(G358)</f>
        <v>16744.800000000003</v>
      </c>
    </row>
    <row r="358" spans="1:7" ht="16.5" customHeight="1">
      <c r="A358" s="13" t="s">
        <v>22</v>
      </c>
      <c r="B358" s="46"/>
      <c r="C358" s="35" t="s">
        <v>50</v>
      </c>
      <c r="D358" s="35" t="s">
        <v>35</v>
      </c>
      <c r="E358" s="35" t="s">
        <v>430</v>
      </c>
      <c r="F358" s="35"/>
      <c r="G358" s="38">
        <f>G359</f>
        <v>16744.800000000003</v>
      </c>
    </row>
    <row r="359" spans="1:7" ht="30" customHeight="1">
      <c r="A359" s="224" t="s">
        <v>629</v>
      </c>
      <c r="B359" s="225"/>
      <c r="C359" s="223" t="s">
        <v>50</v>
      </c>
      <c r="D359" s="223" t="s">
        <v>35</v>
      </c>
      <c r="E359" s="223" t="s">
        <v>482</v>
      </c>
      <c r="F359" s="223"/>
      <c r="G359" s="231">
        <f>G360+G376</f>
        <v>16744.800000000003</v>
      </c>
    </row>
    <row r="360" spans="1:7" ht="16.5" customHeight="1">
      <c r="A360" s="224" t="s">
        <v>647</v>
      </c>
      <c r="B360" s="225"/>
      <c r="C360" s="223" t="s">
        <v>50</v>
      </c>
      <c r="D360" s="223" t="s">
        <v>35</v>
      </c>
      <c r="E360" s="223" t="s">
        <v>521</v>
      </c>
      <c r="F360" s="223"/>
      <c r="G360" s="231">
        <f>G361+G364+G368</f>
        <v>11741.7</v>
      </c>
    </row>
    <row r="361" spans="1:7" ht="16.5" customHeight="1">
      <c r="A361" s="227" t="s">
        <v>407</v>
      </c>
      <c r="B361" s="225"/>
      <c r="C361" s="223" t="s">
        <v>50</v>
      </c>
      <c r="D361" s="223" t="s">
        <v>35</v>
      </c>
      <c r="E361" s="223" t="s">
        <v>522</v>
      </c>
      <c r="F361" s="223"/>
      <c r="G361" s="231">
        <f>G362</f>
        <v>188</v>
      </c>
    </row>
    <row r="362" spans="1:7" ht="16.5" customHeight="1">
      <c r="A362" s="227" t="s">
        <v>485</v>
      </c>
      <c r="B362" s="225"/>
      <c r="C362" s="223" t="s">
        <v>523</v>
      </c>
      <c r="D362" s="223" t="s">
        <v>35</v>
      </c>
      <c r="E362" s="223" t="s">
        <v>524</v>
      </c>
      <c r="F362" s="223" t="s">
        <v>174</v>
      </c>
      <c r="G362" s="231">
        <v>188</v>
      </c>
    </row>
    <row r="363" spans="1:7" ht="16.5" customHeight="1">
      <c r="A363" s="210" t="s">
        <v>147</v>
      </c>
      <c r="B363" s="225"/>
      <c r="C363" s="226"/>
      <c r="D363" s="226"/>
      <c r="E363" s="226"/>
      <c r="F363" s="226"/>
      <c r="G363" s="231"/>
    </row>
    <row r="364" spans="1:7" ht="16.5" customHeight="1">
      <c r="A364" s="25" t="s">
        <v>148</v>
      </c>
      <c r="B364" s="46"/>
      <c r="C364" s="35" t="s">
        <v>50</v>
      </c>
      <c r="D364" s="35" t="s">
        <v>35</v>
      </c>
      <c r="E364" s="35" t="s">
        <v>525</v>
      </c>
      <c r="F364" s="35"/>
      <c r="G364" s="232">
        <f>G366</f>
        <v>143.5</v>
      </c>
    </row>
    <row r="365" spans="1:7" ht="16.5" customHeight="1">
      <c r="A365" s="25" t="s">
        <v>147</v>
      </c>
      <c r="B365" s="46"/>
      <c r="C365" s="12"/>
      <c r="D365" s="12"/>
      <c r="E365" s="12"/>
      <c r="F365" s="35"/>
      <c r="G365" s="232"/>
    </row>
    <row r="366" spans="1:7" ht="35.25" customHeight="1">
      <c r="A366" s="25" t="s">
        <v>148</v>
      </c>
      <c r="B366" s="46"/>
      <c r="C366" s="35" t="s">
        <v>523</v>
      </c>
      <c r="D366" s="35" t="s">
        <v>35</v>
      </c>
      <c r="E366" s="35" t="s">
        <v>526</v>
      </c>
      <c r="F366" s="35"/>
      <c r="G366" s="232">
        <f>G367</f>
        <v>143.5</v>
      </c>
    </row>
    <row r="367" spans="1:7" ht="34.5" customHeight="1">
      <c r="A367" s="25" t="s">
        <v>175</v>
      </c>
      <c r="B367" s="33"/>
      <c r="C367" s="35" t="s">
        <v>50</v>
      </c>
      <c r="D367" s="35" t="s">
        <v>35</v>
      </c>
      <c r="E367" s="35" t="s">
        <v>526</v>
      </c>
      <c r="F367" s="35" t="s">
        <v>176</v>
      </c>
      <c r="G367" s="232">
        <v>143.5</v>
      </c>
    </row>
    <row r="368" spans="1:7" ht="16.5" customHeight="1">
      <c r="A368" s="25" t="s">
        <v>44</v>
      </c>
      <c r="B368" s="33"/>
      <c r="C368" s="35" t="s">
        <v>50</v>
      </c>
      <c r="D368" s="35" t="s">
        <v>35</v>
      </c>
      <c r="E368" s="35" t="s">
        <v>527</v>
      </c>
      <c r="F368" s="35"/>
      <c r="G368" s="36">
        <f>G372+G374+G375</f>
        <v>11410.2</v>
      </c>
    </row>
    <row r="369" spans="1:7" ht="16.5" customHeight="1">
      <c r="A369" s="25" t="s">
        <v>164</v>
      </c>
      <c r="B369" s="33"/>
      <c r="C369" s="35"/>
      <c r="D369" s="35"/>
      <c r="E369" s="35"/>
      <c r="F369" s="35"/>
      <c r="G369" s="38"/>
    </row>
    <row r="370" spans="1:7" s="9" customFormat="1" ht="16.5" customHeight="1">
      <c r="A370" s="25" t="s">
        <v>165</v>
      </c>
      <c r="B370" s="33"/>
      <c r="C370" s="35"/>
      <c r="D370" s="35"/>
      <c r="E370" s="35"/>
      <c r="F370" s="35"/>
      <c r="G370" s="38"/>
    </row>
    <row r="371" spans="1:7" ht="16.5" customHeight="1">
      <c r="A371" s="25" t="s">
        <v>166</v>
      </c>
      <c r="B371" s="33"/>
      <c r="C371" s="35"/>
      <c r="D371" s="35"/>
      <c r="E371" s="35"/>
      <c r="F371" s="35"/>
      <c r="G371" s="38"/>
    </row>
    <row r="372" spans="1:7" ht="16.5" customHeight="1">
      <c r="A372" s="25" t="s">
        <v>167</v>
      </c>
      <c r="B372" s="33"/>
      <c r="C372" s="35" t="s">
        <v>50</v>
      </c>
      <c r="D372" s="35" t="s">
        <v>35</v>
      </c>
      <c r="E372" s="35" t="s">
        <v>528</v>
      </c>
      <c r="F372" s="35" t="s">
        <v>168</v>
      </c>
      <c r="G372" s="38">
        <v>6241.8</v>
      </c>
    </row>
    <row r="373" spans="1:7" ht="15.75" customHeight="1">
      <c r="A373" s="25" t="s">
        <v>172</v>
      </c>
      <c r="B373" s="33"/>
      <c r="C373" s="35"/>
      <c r="D373" s="35"/>
      <c r="E373" s="35"/>
      <c r="F373" s="35"/>
      <c r="G373" s="38"/>
    </row>
    <row r="374" spans="1:7" ht="16.5" customHeight="1" thickBot="1">
      <c r="A374" s="220" t="s">
        <v>173</v>
      </c>
      <c r="B374" s="149"/>
      <c r="C374" s="50" t="s">
        <v>50</v>
      </c>
      <c r="D374" s="50" t="s">
        <v>35</v>
      </c>
      <c r="E374" s="50" t="s">
        <v>528</v>
      </c>
      <c r="F374" s="50" t="s">
        <v>174</v>
      </c>
      <c r="G374" s="221">
        <v>5018.4</v>
      </c>
    </row>
    <row r="375" spans="1:7" ht="16.5" customHeight="1">
      <c r="A375" s="41" t="s">
        <v>175</v>
      </c>
      <c r="B375" s="276"/>
      <c r="C375" s="277" t="s">
        <v>50</v>
      </c>
      <c r="D375" s="277" t="s">
        <v>35</v>
      </c>
      <c r="E375" s="277" t="s">
        <v>528</v>
      </c>
      <c r="F375" s="277" t="s">
        <v>176</v>
      </c>
      <c r="G375" s="278">
        <v>150</v>
      </c>
    </row>
    <row r="376" spans="1:7" ht="16.5" customHeight="1">
      <c r="A376" s="147" t="s">
        <v>551</v>
      </c>
      <c r="B376" s="33"/>
      <c r="C376" s="35" t="s">
        <v>50</v>
      </c>
      <c r="D376" s="35" t="s">
        <v>35</v>
      </c>
      <c r="E376" s="35" t="s">
        <v>880</v>
      </c>
      <c r="F376" s="35"/>
      <c r="G376" s="38">
        <f>G377</f>
        <v>5003.1</v>
      </c>
    </row>
    <row r="377" spans="1:7" ht="16.5" customHeight="1">
      <c r="A377" s="147" t="s">
        <v>371</v>
      </c>
      <c r="B377" s="33"/>
      <c r="C377" s="35" t="s">
        <v>50</v>
      </c>
      <c r="D377" s="35" t="s">
        <v>35</v>
      </c>
      <c r="E377" s="35" t="s">
        <v>881</v>
      </c>
      <c r="F377" s="35"/>
      <c r="G377" s="38">
        <f>G378+G380</f>
        <v>5003.1</v>
      </c>
    </row>
    <row r="378" spans="1:7" ht="30" customHeight="1">
      <c r="A378" s="147" t="s">
        <v>553</v>
      </c>
      <c r="B378" s="33"/>
      <c r="C378" s="35" t="s">
        <v>50</v>
      </c>
      <c r="D378" s="35" t="s">
        <v>35</v>
      </c>
      <c r="E378" s="35" t="s">
        <v>882</v>
      </c>
      <c r="F378" s="35"/>
      <c r="G378" s="38">
        <f>G379</f>
        <v>2164</v>
      </c>
    </row>
    <row r="379" spans="1:7" ht="30" customHeight="1">
      <c r="A379" s="147" t="s">
        <v>883</v>
      </c>
      <c r="B379" s="33"/>
      <c r="C379" s="35" t="s">
        <v>50</v>
      </c>
      <c r="D379" s="35" t="s">
        <v>35</v>
      </c>
      <c r="E379" s="35" t="s">
        <v>882</v>
      </c>
      <c r="F379" s="35" t="s">
        <v>174</v>
      </c>
      <c r="G379" s="38">
        <v>2164</v>
      </c>
    </row>
    <row r="380" spans="1:7" ht="30" customHeight="1">
      <c r="A380" s="147" t="s">
        <v>774</v>
      </c>
      <c r="B380" s="33"/>
      <c r="C380" s="35" t="s">
        <v>50</v>
      </c>
      <c r="D380" s="35" t="s">
        <v>35</v>
      </c>
      <c r="E380" s="35" t="s">
        <v>884</v>
      </c>
      <c r="F380" s="35"/>
      <c r="G380" s="38">
        <f>G381</f>
        <v>2839.1</v>
      </c>
    </row>
    <row r="381" spans="1:7" ht="15.75" thickBot="1">
      <c r="A381" s="150" t="s">
        <v>883</v>
      </c>
      <c r="B381" s="149"/>
      <c r="C381" s="50" t="s">
        <v>50</v>
      </c>
      <c r="D381" s="50" t="s">
        <v>35</v>
      </c>
      <c r="E381" s="50" t="s">
        <v>884</v>
      </c>
      <c r="F381" s="50" t="s">
        <v>174</v>
      </c>
      <c r="G381" s="221">
        <v>2839.1</v>
      </c>
    </row>
  </sheetData>
  <sheetProtection/>
  <printOptions/>
  <pageMargins left="0.7874015748031497" right="0.1968503937007874" top="0.984251968503937" bottom="0.1968503937007874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37"/>
  <sheetViews>
    <sheetView tabSelected="1" zoomScalePageLayoutView="0" workbookViewId="0" topLeftCell="A1">
      <selection activeCell="A9" sqref="A9:D9"/>
    </sheetView>
  </sheetViews>
  <sheetFormatPr defaultColWidth="9.00390625" defaultRowHeight="12.75"/>
  <cols>
    <col min="1" max="1" width="82.50390625" style="0" customWidth="1"/>
    <col min="2" max="3" width="11.00390625" style="0" customWidth="1"/>
    <col min="4" max="4" width="27.375" style="0" customWidth="1"/>
    <col min="5" max="6" width="18.875" style="0" customWidth="1"/>
  </cols>
  <sheetData>
    <row r="1" spans="2:7" ht="15">
      <c r="B1" s="312" t="s">
        <v>564</v>
      </c>
      <c r="C1" s="312"/>
      <c r="D1" s="312"/>
      <c r="E1" s="312"/>
      <c r="F1" s="312"/>
      <c r="G1" s="6"/>
    </row>
    <row r="2" spans="2:7" ht="15">
      <c r="B2" s="6" t="s">
        <v>861</v>
      </c>
      <c r="C2" s="6"/>
      <c r="D2" s="14"/>
      <c r="E2" s="14"/>
      <c r="F2" s="14"/>
      <c r="G2" s="6"/>
    </row>
    <row r="3" spans="2:7" ht="15">
      <c r="B3" s="312" t="s">
        <v>82</v>
      </c>
      <c r="C3" s="312"/>
      <c r="D3" s="312"/>
      <c r="E3" s="312"/>
      <c r="F3" s="312"/>
      <c r="G3" s="6"/>
    </row>
    <row r="4" spans="2:8" ht="15">
      <c r="B4" s="6" t="s">
        <v>892</v>
      </c>
      <c r="C4" s="6"/>
      <c r="D4" s="6"/>
      <c r="E4" s="6"/>
      <c r="F4" s="6"/>
      <c r="G4" s="6"/>
      <c r="H4" s="6"/>
    </row>
    <row r="5" ht="15">
      <c r="B5" s="6"/>
    </row>
    <row r="6" spans="1:4" ht="16.5">
      <c r="A6" s="313" t="s">
        <v>555</v>
      </c>
      <c r="B6" s="313"/>
      <c r="C6" s="313"/>
      <c r="D6" s="313"/>
    </row>
    <row r="7" spans="1:4" ht="16.5">
      <c r="A7" s="313" t="s">
        <v>860</v>
      </c>
      <c r="B7" s="313"/>
      <c r="C7" s="313"/>
      <c r="D7" s="313"/>
    </row>
    <row r="8" ht="16.5">
      <c r="A8" s="156"/>
    </row>
    <row r="9" spans="1:4" ht="17.25" thickBot="1">
      <c r="A9" s="314" t="s">
        <v>556</v>
      </c>
      <c r="B9" s="314"/>
      <c r="C9" s="314"/>
      <c r="D9" s="314"/>
    </row>
    <row r="10" spans="1:4" ht="74.25" customHeight="1" thickBot="1">
      <c r="A10" s="157" t="s">
        <v>307</v>
      </c>
      <c r="B10" s="158" t="s">
        <v>30</v>
      </c>
      <c r="C10" s="158" t="s">
        <v>557</v>
      </c>
      <c r="D10" s="159" t="s">
        <v>69</v>
      </c>
    </row>
    <row r="11" spans="1:4" ht="16.5">
      <c r="A11" s="160" t="s">
        <v>33</v>
      </c>
      <c r="B11" s="161"/>
      <c r="C11" s="161"/>
      <c r="D11" s="162">
        <f>D12+D19+D21+D23+D26+D30+D32+D34+D36</f>
        <v>439629</v>
      </c>
    </row>
    <row r="12" spans="1:4" s="9" customFormat="1" ht="15">
      <c r="A12" s="163" t="s">
        <v>56</v>
      </c>
      <c r="B12" s="164" t="s">
        <v>35</v>
      </c>
      <c r="C12" s="164" t="s">
        <v>79</v>
      </c>
      <c r="D12" s="246">
        <f>D13+D14+D15+D17+D18+D16</f>
        <v>26015.9</v>
      </c>
    </row>
    <row r="13" spans="1:4" ht="30.75">
      <c r="A13" s="166" t="s">
        <v>558</v>
      </c>
      <c r="B13" s="167" t="s">
        <v>35</v>
      </c>
      <c r="C13" s="167" t="s">
        <v>36</v>
      </c>
      <c r="D13" s="165">
        <v>1196</v>
      </c>
    </row>
    <row r="14" spans="1:4" ht="32.25" customHeight="1">
      <c r="A14" s="166" t="s">
        <v>559</v>
      </c>
      <c r="B14" s="167" t="s">
        <v>35</v>
      </c>
      <c r="C14" s="167" t="s">
        <v>41</v>
      </c>
      <c r="D14" s="165">
        <v>1499.6</v>
      </c>
    </row>
    <row r="15" spans="1:4" ht="46.5">
      <c r="A15" s="166" t="s">
        <v>560</v>
      </c>
      <c r="B15" s="167" t="s">
        <v>35</v>
      </c>
      <c r="C15" s="167" t="s">
        <v>39</v>
      </c>
      <c r="D15" s="165">
        <v>14577.3</v>
      </c>
    </row>
    <row r="16" spans="1:4" ht="15">
      <c r="A16" s="166" t="s">
        <v>826</v>
      </c>
      <c r="B16" s="167" t="s">
        <v>35</v>
      </c>
      <c r="C16" s="167" t="s">
        <v>408</v>
      </c>
      <c r="D16" s="165">
        <v>453.4</v>
      </c>
    </row>
    <row r="17" spans="1:4" ht="15">
      <c r="A17" s="166" t="s">
        <v>442</v>
      </c>
      <c r="B17" s="167" t="s">
        <v>35</v>
      </c>
      <c r="C17" s="167" t="s">
        <v>25</v>
      </c>
      <c r="D17" s="165">
        <v>0</v>
      </c>
    </row>
    <row r="18" spans="1:4" ht="15">
      <c r="A18" s="166" t="s">
        <v>73</v>
      </c>
      <c r="B18" s="167" t="s">
        <v>35</v>
      </c>
      <c r="C18" s="167" t="s">
        <v>27</v>
      </c>
      <c r="D18" s="165">
        <v>8289.6</v>
      </c>
    </row>
    <row r="19" spans="1:4" s="9" customFormat="1" ht="15">
      <c r="A19" s="163" t="s">
        <v>23</v>
      </c>
      <c r="B19" s="164" t="s">
        <v>36</v>
      </c>
      <c r="C19" s="164" t="s">
        <v>79</v>
      </c>
      <c r="D19" s="246">
        <f>D20</f>
        <v>775.8</v>
      </c>
    </row>
    <row r="20" spans="1:4" ht="15">
      <c r="A20" s="166" t="s">
        <v>95</v>
      </c>
      <c r="B20" s="167" t="s">
        <v>36</v>
      </c>
      <c r="C20" s="167" t="s">
        <v>41</v>
      </c>
      <c r="D20" s="165">
        <v>775.8</v>
      </c>
    </row>
    <row r="21" spans="1:4" s="9" customFormat="1" ht="15">
      <c r="A21" s="163" t="s">
        <v>42</v>
      </c>
      <c r="B21" s="164" t="s">
        <v>41</v>
      </c>
      <c r="C21" s="164" t="s">
        <v>79</v>
      </c>
      <c r="D21" s="246">
        <f>D22</f>
        <v>275.3</v>
      </c>
    </row>
    <row r="22" spans="1:4" ht="30.75">
      <c r="A22" s="168" t="s">
        <v>561</v>
      </c>
      <c r="B22" s="169" t="s">
        <v>41</v>
      </c>
      <c r="C22" s="169" t="s">
        <v>43</v>
      </c>
      <c r="D22" s="165">
        <v>275.3</v>
      </c>
    </row>
    <row r="23" spans="1:4" s="9" customFormat="1" ht="15">
      <c r="A23" s="163" t="s">
        <v>149</v>
      </c>
      <c r="B23" s="164" t="s">
        <v>39</v>
      </c>
      <c r="C23" s="164" t="s">
        <v>79</v>
      </c>
      <c r="D23" s="246">
        <f>D24+D25</f>
        <v>13840.9</v>
      </c>
    </row>
    <row r="24" spans="1:4" ht="15">
      <c r="A24" s="166" t="s">
        <v>150</v>
      </c>
      <c r="B24" s="167" t="s">
        <v>39</v>
      </c>
      <c r="C24" s="167" t="s">
        <v>43</v>
      </c>
      <c r="D24" s="165">
        <v>13498.8</v>
      </c>
    </row>
    <row r="25" spans="1:4" ht="15">
      <c r="A25" s="166" t="s">
        <v>562</v>
      </c>
      <c r="B25" s="167" t="s">
        <v>39</v>
      </c>
      <c r="C25" s="167" t="s">
        <v>26</v>
      </c>
      <c r="D25" s="165">
        <v>342.1</v>
      </c>
    </row>
    <row r="26" spans="1:4" s="9" customFormat="1" ht="15">
      <c r="A26" s="163" t="s">
        <v>20</v>
      </c>
      <c r="B26" s="164" t="s">
        <v>45</v>
      </c>
      <c r="C26" s="164" t="s">
        <v>79</v>
      </c>
      <c r="D26" s="246">
        <f>D28+D29+D27</f>
        <v>370154.3</v>
      </c>
    </row>
    <row r="27" spans="1:4" ht="15">
      <c r="A27" s="166" t="s">
        <v>515</v>
      </c>
      <c r="B27" s="167" t="s">
        <v>45</v>
      </c>
      <c r="C27" s="167" t="s">
        <v>35</v>
      </c>
      <c r="D27" s="165">
        <v>308063.7</v>
      </c>
    </row>
    <row r="28" spans="1:4" ht="15">
      <c r="A28" s="166" t="s">
        <v>153</v>
      </c>
      <c r="B28" s="167" t="s">
        <v>45</v>
      </c>
      <c r="C28" s="167" t="s">
        <v>36</v>
      </c>
      <c r="D28" s="165">
        <v>31318.5</v>
      </c>
    </row>
    <row r="29" spans="1:4" ht="15">
      <c r="A29" s="166" t="s">
        <v>31</v>
      </c>
      <c r="B29" s="167" t="s">
        <v>45</v>
      </c>
      <c r="C29" s="167" t="s">
        <v>41</v>
      </c>
      <c r="D29" s="165">
        <v>30772.1</v>
      </c>
    </row>
    <row r="30" spans="1:4" s="9" customFormat="1" ht="15">
      <c r="A30" s="163" t="s">
        <v>563</v>
      </c>
      <c r="B30" s="164" t="s">
        <v>50</v>
      </c>
      <c r="C30" s="164" t="s">
        <v>79</v>
      </c>
      <c r="D30" s="246">
        <f>D31</f>
        <v>19299</v>
      </c>
    </row>
    <row r="31" spans="1:4" ht="15">
      <c r="A31" s="166" t="s">
        <v>22</v>
      </c>
      <c r="B31" s="167" t="s">
        <v>50</v>
      </c>
      <c r="C31" s="167" t="s">
        <v>35</v>
      </c>
      <c r="D31" s="165">
        <v>19299</v>
      </c>
    </row>
    <row r="32" spans="1:4" s="9" customFormat="1" ht="15">
      <c r="A32" s="163" t="s">
        <v>57</v>
      </c>
      <c r="B32" s="164" t="s">
        <v>24</v>
      </c>
      <c r="C32" s="164" t="s">
        <v>79</v>
      </c>
      <c r="D32" s="246">
        <f>D33</f>
        <v>135</v>
      </c>
    </row>
    <row r="33" spans="1:4" ht="15">
      <c r="A33" s="166" t="s">
        <v>81</v>
      </c>
      <c r="B33" s="167" t="s">
        <v>24</v>
      </c>
      <c r="C33" s="167" t="s">
        <v>41</v>
      </c>
      <c r="D33" s="165">
        <v>135</v>
      </c>
    </row>
    <row r="34" spans="1:4" s="9" customFormat="1" ht="15">
      <c r="A34" s="163" t="s">
        <v>51</v>
      </c>
      <c r="B34" s="164" t="s">
        <v>25</v>
      </c>
      <c r="C34" s="164" t="s">
        <v>79</v>
      </c>
      <c r="D34" s="246">
        <f>D35</f>
        <v>8782.8</v>
      </c>
    </row>
    <row r="35" spans="1:4" ht="15">
      <c r="A35" s="166" t="s">
        <v>99</v>
      </c>
      <c r="B35" s="167" t="s">
        <v>25</v>
      </c>
      <c r="C35" s="167" t="s">
        <v>36</v>
      </c>
      <c r="D35" s="165">
        <v>8782.8</v>
      </c>
    </row>
    <row r="36" spans="1:4" s="9" customFormat="1" ht="15">
      <c r="A36" s="170" t="s">
        <v>218</v>
      </c>
      <c r="B36" s="164" t="s">
        <v>26</v>
      </c>
      <c r="C36" s="164" t="s">
        <v>79</v>
      </c>
      <c r="D36" s="246">
        <f>D37</f>
        <v>350</v>
      </c>
    </row>
    <row r="37" spans="1:4" ht="15.75" thickBot="1">
      <c r="A37" s="171" t="s">
        <v>187</v>
      </c>
      <c r="B37" s="172" t="s">
        <v>26</v>
      </c>
      <c r="C37" s="172" t="s">
        <v>36</v>
      </c>
      <c r="D37" s="173">
        <v>350</v>
      </c>
    </row>
  </sheetData>
  <sheetProtection/>
  <mergeCells count="5">
    <mergeCell ref="B1:F1"/>
    <mergeCell ref="B3:F3"/>
    <mergeCell ref="A6:D6"/>
    <mergeCell ref="A7:D7"/>
    <mergeCell ref="A9:D9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2021-02-05T09:39:01Z</cp:lastPrinted>
  <dcterms:created xsi:type="dcterms:W3CDTF">2007-04-10T07:25:21Z</dcterms:created>
  <dcterms:modified xsi:type="dcterms:W3CDTF">2021-04-29T08:32:30Z</dcterms:modified>
  <cp:category/>
  <cp:version/>
  <cp:contentType/>
  <cp:contentStatus/>
</cp:coreProperties>
</file>